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1" sheetId="1" r:id="rId1"/>
  </sheets>
  <definedNames>
    <definedName name="_xlnm.Print_Titles" localSheetId="0">'Приложение 1'!$8:$8</definedName>
    <definedName name="_xlnm.Print_Area" localSheetId="0">'Приложение 1'!$A$1:$H$149</definedName>
  </definedNames>
  <calcPr fullCalcOnLoad="1"/>
</workbook>
</file>

<file path=xl/sharedStrings.xml><?xml version="1.0" encoding="utf-8"?>
<sst xmlns="http://schemas.openxmlformats.org/spreadsheetml/2006/main" count="630" uniqueCount="214">
  <si>
    <t xml:space="preserve">     Минимальный налог, зачисляемый в бюджеты субъектов Российской Федерации</t>
  </si>
  <si>
    <t>048</t>
  </si>
  <si>
    <t>0000</t>
  </si>
  <si>
    <t>120</t>
  </si>
  <si>
    <t>140</t>
  </si>
  <si>
    <t>182</t>
  </si>
  <si>
    <t>110</t>
  </si>
  <si>
    <t xml:space="preserve">      Единый налог на вмененный доход для отдельных видов деятельности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</si>
  <si>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</si>
  <si>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</si>
  <si>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388</t>
  </si>
  <si>
    <t>914</t>
  </si>
  <si>
    <t>130</t>
  </si>
  <si>
    <t xml:space="preserve">      Прочие доходы от компенсации затрат бюджетов городских округов 
</t>
  </si>
  <si>
    <t>410</t>
  </si>
  <si>
    <t>916</t>
  </si>
  <si>
    <t>918</t>
  </si>
  <si>
    <t>919</t>
  </si>
  <si>
    <t>Всего доходов:</t>
  </si>
  <si>
    <t>000</t>
  </si>
  <si>
    <t>Приложение 1</t>
  </si>
  <si>
    <t xml:space="preserve">    Плата за выбросы загрязняющих веществ в атмосферный воздух стационарными объектами</t>
  </si>
  <si>
    <t xml:space="preserve">    Плата за сбросы загрязняющих веществ в водные объекты</t>
  </si>
  <si>
    <t xml:space="preserve">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</si>
  <si>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прктикой в соответствии со статьей 227 Налогового кодекса Российской Федерации</t>
  </si>
  <si>
    <t xml:space="preserve">      Налог на доходы физических лиц с доходов, полученных физическими лицами в соответствии со статьней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</si>
  <si>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</si>
  <si>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Налог, взимаемый с налогоплательщиков, выбравших в качестве объекта налогообложения доходы</t>
  </si>
  <si>
    <t xml:space="preserve">      Налог, взимаемый с налогоплательщиков, выбравших в качестве объекта налогообложения доходы, уменьшенные на величину расходов</t>
  </si>
  <si>
    <t>188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</si>
  <si>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</si>
  <si>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Наименование</t>
  </si>
  <si>
    <t xml:space="preserve">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</si>
  <si>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Налог, взимаемый в связи с применением патентной системы налогообложения, зачисляемый в бюджеты городских округов</t>
  </si>
  <si>
    <t>100</t>
  </si>
  <si>
    <t xml:space="preserve">      Доходы, поступающие в порядке возмещения расходов, понесенных в связи с эксплуатацией имущества городских округов
</t>
  </si>
  <si>
    <t xml:space="preserve">      Земельный налог с организаций, обладающих земельным участком, расположенным в границах городских округов</t>
  </si>
  <si>
    <t xml:space="preserve">      Земельный налог с физических лиц, обладающих земельным участком, расположенным в границах городских округов</t>
  </si>
  <si>
    <t>150</t>
  </si>
  <si>
    <t>% исполнения</t>
  </si>
  <si>
    <t>Код администратора доходов</t>
  </si>
  <si>
    <t>Код классификации доходов бюджетов</t>
  </si>
  <si>
    <t>Исполнено,           руб., коп.</t>
  </si>
  <si>
    <t xml:space="preserve">                 к решению Совета депутатов ЗАТО Александровск</t>
  </si>
  <si>
    <t>1 12 01010 01</t>
  </si>
  <si>
    <t>1 12 01030 01</t>
  </si>
  <si>
    <t>НАЛОГОВЫЕ И НЕНАЛОГОВЫЕ ДОХОДЫ</t>
  </si>
  <si>
    <t>Управление Федерального казначейства по Мурманской области</t>
  </si>
  <si>
    <t>1 00 00000 00</t>
  </si>
  <si>
    <t>Государственная инспекция труда в Мурманской области</t>
  </si>
  <si>
    <t>1 01 0201001</t>
  </si>
  <si>
    <t>1 01 02020 01</t>
  </si>
  <si>
    <t>1 01 02040 01</t>
  </si>
  <si>
    <t>1 05 01021 01</t>
  </si>
  <si>
    <t>1 05 02010 02</t>
  </si>
  <si>
    <t>1 05 02020 02</t>
  </si>
  <si>
    <t>1 05 04010 02</t>
  </si>
  <si>
    <t>1 06 01020 04</t>
  </si>
  <si>
    <t>1 06 06032 04</t>
  </si>
  <si>
    <t>1 06 06042 04</t>
  </si>
  <si>
    <t>1 08 03010 01</t>
  </si>
  <si>
    <t>Межрайонная инспекция Федеральной налоговой службы России № 2 по Мурманской области</t>
  </si>
  <si>
    <t>Администрация ЗАТО Александровск</t>
  </si>
  <si>
    <t>2 00 00000 00</t>
  </si>
  <si>
    <t>БЕЗВОЗМЕЗДНЫЕ ПОСТУПЛЕНИЯ</t>
  </si>
  <si>
    <t xml:space="preserve">0000 </t>
  </si>
  <si>
    <t>180</t>
  </si>
  <si>
    <t xml:space="preserve">1 17 01040 04 </t>
  </si>
  <si>
    <t xml:space="preserve">2 18 04010 04 </t>
  </si>
  <si>
    <t xml:space="preserve">      Доходы бюджетов городских округов от возврата бюджетными учреждениями остатков субсидий прошлых лет</t>
  </si>
  <si>
    <t xml:space="preserve">      Невыясненные поступления, зачисляемые в бюджеты городских округов</t>
  </si>
  <si>
    <t xml:space="preserve">      Прочие субсидии бюджетам городских округов</t>
  </si>
  <si>
    <t>1 13 02064 04</t>
  </si>
  <si>
    <t>1 13 02994 04</t>
  </si>
  <si>
    <t>1 14 02043 04</t>
  </si>
  <si>
    <t xml:space="preserve">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</si>
  <si>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1 08 07150 01</t>
  </si>
  <si>
    <t>1 11 05012 04</t>
  </si>
  <si>
    <t>1 11 05024 04</t>
  </si>
  <si>
    <t>1 11 09044 04</t>
  </si>
  <si>
    <t xml:space="preserve">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</si>
  <si>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</si>
  <si>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</si>
  <si>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</si>
  <si>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 xml:space="preserve">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</si>
  <si>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 xml:space="preserve">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</si>
  <si>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Управление культуры, спорта и молодежной политики администрации ЗАТО Александровск</t>
  </si>
  <si>
    <t>Уточненный план, руб., коп.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</si>
  <si>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</si>
  <si>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</si>
  <si>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Отдел Министерства внутренних дел РФ по ЗАТО Александровск Мурманской области</t>
  </si>
  <si>
    <t>1 11 05074 04</t>
  </si>
  <si>
    <t xml:space="preserve">    Доходы от сдачи в аренду имущества, составляющего казну городских округов (за исключением земельных участков)
</t>
  </si>
  <si>
    <t>1 11 07014 04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</si>
  <si>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</si>
  <si>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>1 13 01994 04</t>
  </si>
  <si>
    <t xml:space="preserve">      Прочие доходы от оказания платных услуг (работ) получателями средств бюджетов городских округов
</t>
  </si>
  <si>
    <t>924</t>
  </si>
  <si>
    <t>322</t>
  </si>
  <si>
    <t>Управление Федеральной службы судебных приставов по Мурманской области</t>
  </si>
  <si>
    <t>2 02 29999 04</t>
  </si>
  <si>
    <t>2 02 35930 04</t>
  </si>
  <si>
    <t xml:space="preserve">2 19 60010 04 </t>
  </si>
  <si>
    <t>2 02 25555 04</t>
  </si>
  <si>
    <t xml:space="preserve">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</si>
  <si>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2 02 15001 04</t>
  </si>
  <si>
    <t>2 02 15002 04</t>
  </si>
  <si>
    <t>2 02 15010 04</t>
  </si>
  <si>
    <t>2 02 30027 04</t>
  </si>
  <si>
    <t>2 02 30029 04</t>
  </si>
  <si>
    <t>2 02 25519 04</t>
  </si>
  <si>
    <t xml:space="preserve">      Субсидии бюджетам городских округов на поддержку отрасли культуры</t>
  </si>
  <si>
    <t>1 12 01041 01</t>
  </si>
  <si>
    <t xml:space="preserve">    Плата за размещение отходов производства</t>
  </si>
  <si>
    <t>2 02 35120 04</t>
  </si>
  <si>
    <t xml:space="preserve">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</si>
  <si>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  Прочие субсидии бюджетам городских округов</t>
  </si>
  <si>
    <t xml:space="preserve">    Субвенции бюджетам городских округов на государственную регистрацию актов гражданского состояния</t>
  </si>
  <si>
    <t xml:space="preserve">    Доходы бюджетов городских округов от возврата бюджетными учреждениями остатков субсидий прошлых лет</t>
  </si>
  <si>
    <t xml:space="preserve">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</si>
  <si>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Государственная пошлина за выдачу разрешения на установку рекламной конструкции </t>
  </si>
  <si>
    <t>2 02 49999 04</t>
  </si>
  <si>
    <t xml:space="preserve">    Прочие межбюджетные трансферты, передаваемые бюджетам городских округов</t>
  </si>
  <si>
    <t xml:space="preserve">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</si>
  <si>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  Плата за размещение твердых коммунальных отходов </t>
  </si>
  <si>
    <t>1 12 01042 01</t>
  </si>
  <si>
    <t>10302231 01</t>
  </si>
  <si>
    <t>10302241 01</t>
  </si>
  <si>
    <t>10302251 01</t>
  </si>
  <si>
    <t>10302261 01</t>
  </si>
  <si>
    <t>1 01 02030 01</t>
  </si>
  <si>
    <t>1 05 01011 01</t>
  </si>
  <si>
    <t>1 05 01050 01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</si>
  <si>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</si>
  <si>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</si>
  <si>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</si>
  <si>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</si>
  <si>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Единый налог на вмененый доход  для отдельных видов деятельности (за налоговые периоды, истекшие до 01.01.2011 г.)</t>
  </si>
  <si>
    <t>833</t>
  </si>
  <si>
    <t>Министерство развития промышленности и предпринимательства Мурманской области</t>
  </si>
  <si>
    <t xml:space="preserve">    Субсидии бюджетам городских округов на софинансирование капитальных вложений в объекты муниципальной собственности</t>
  </si>
  <si>
    <t>2 02 20077 04</t>
  </si>
  <si>
    <t>2 02 30024 04</t>
  </si>
  <si>
    <t xml:space="preserve">    Дотации бюджетам городских округов на выравнивание бюджетной обеспеченности</t>
  </si>
  <si>
    <t xml:space="preserve">     Дотации бюджетам городских округов на поддержку мер по обеспечению сбалансированности бюджета</t>
  </si>
  <si>
    <t xml:space="preserve">     Прочие субсидии бюджетам городских округов</t>
  </si>
  <si>
    <t xml:space="preserve">    Субвенции бюджетам городских округов на выполнение передаваемых полномочий субъектов Российской Федерации
</t>
  </si>
  <si>
    <t xml:space="preserve">     Субвенции бюджетам городских округов на выполнение передаваемых полномочий субъектов Российской Федерации
</t>
  </si>
  <si>
    <t>2 02 39998 04</t>
  </si>
  <si>
    <t xml:space="preserve">      Единая субвенция бюджетам городских округов</t>
  </si>
  <si>
    <t xml:space="preserve">2 18 04020 04 </t>
  </si>
  <si>
    <t xml:space="preserve">      Доходы бюджетов городских округов от возврата автономными учреждениями остатков субсидий прошлых лет</t>
  </si>
  <si>
    <t>Доходы бюджета муниципального образования ЗАТО Александровск по кодам классификации доходов бюджетов за 2020 год</t>
  </si>
  <si>
    <t>1 16 10123 01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</si>
  <si>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</si>
  <si>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</si>
  <si>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1 16 10129 01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</si>
  <si>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</si>
  <si>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Федеральная служба по надзору в сфере природопользования по Мурманской области</t>
  </si>
  <si>
    <t>Федеральное медико-биологическое агенство ЦМСЧ-120</t>
  </si>
  <si>
    <t>Министерство юстиции Мурманской области</t>
  </si>
  <si>
    <t>821</t>
  </si>
  <si>
    <t>1 16 01053 01</t>
  </si>
  <si>
    <t xml:space="preserve">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</si>
  <si>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</t>
  </si>
  <si>
    <t xml:space="preserve">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</si>
  <si>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</t>
  </si>
  <si>
    <t xml:space="preserve">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</si>
  <si>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</t>
  </si>
  <si>
    <t xml:space="preserve">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</si>
  <si>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</t>
  </si>
  <si>
    <t xml:space="preserve">   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</si>
  <si>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</si>
  <si>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</t>
  </si>
  <si>
    <t>1 16 01143 01</t>
  </si>
  <si>
    <t xml:space="preserve">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</si>
  <si>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</t>
  </si>
  <si>
    <t xml:space="preserve">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</si>
  <si>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1 16 01183 01</t>
  </si>
  <si>
    <t xml:space="preserve">  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</si>
  <si>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1 16 01193 01</t>
  </si>
  <si>
    <t xml:space="preserve">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</si>
  <si>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</t>
  </si>
  <si>
    <t xml:space="preserve">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</si>
  <si>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832</t>
  </si>
  <si>
    <t>Комитет по обеспечению безопасности населения Мурманской области</t>
  </si>
  <si>
    <t>Совет депутатов ЗАТО Александровск</t>
  </si>
  <si>
    <t>913</t>
  </si>
  <si>
    <t>1 16 01333 01</t>
  </si>
  <si>
    <t xml:space="preserve">   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</si>
  <si>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1 16 01194 01</t>
  </si>
  <si>
    <t xml:space="preserve">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</si>
  <si>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1 16 002020 02</t>
  </si>
  <si>
    <t xml:space="preserve">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</si>
  <si>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1 16 007010 04</t>
  </si>
  <si>
    <t xml:space="preserve">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</si>
  <si>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1 16 007090 04</t>
  </si>
  <si>
    <t xml:space="preserve">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</si>
  <si>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2 02 20216 04</t>
  </si>
  <si>
    <t xml:space="preserve">  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</si>
  <si>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2 02 49001 04</t>
  </si>
  <si>
    <t xml:space="preserve">   Межбюджетные трансферты, передаваемые бюджетам городских округов за счет средств резервного фонда Правительства Российской Федерации</t>
  </si>
  <si>
    <t>2 02 16549 04</t>
  </si>
  <si>
    <t xml:space="preserve">     Дотации (гранты) бюджетам городских округов за достижение показателей деятельности органов местного самоуправления</t>
  </si>
  <si>
    <t>2 02 25169 04</t>
  </si>
  <si>
    <t xml:space="preserve">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</si>
  <si>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2 02 25304 04</t>
  </si>
  <si>
    <t xml:space="preserve">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</si>
  <si>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</t>
  </si>
  <si>
    <t xml:space="preserve">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</si>
  <si>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2 02 45453 04</t>
  </si>
  <si>
    <t xml:space="preserve">      Межбюджетные трансферты, передаваемые бюджетам городских округов на создание виртуальных концертных залов</t>
  </si>
  <si>
    <t xml:space="preserve">Контрольно-счетная палата  ЗАТО Александровск </t>
  </si>
  <si>
    <t xml:space="preserve">              от                  2021 года №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</si>
</sst>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4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 horizontal="right"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30" fillId="20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30" fillId="20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30" fillId="0" borderId="1">
      <alignment vertical="top" wrapText="1"/>
      <protection/>
    </xf>
    <xf numFmtId="4" fontId="30" fillId="21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top" shrinkToFi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top" shrinkToFit="1"/>
    </xf>
    <xf numFmtId="49" fontId="2" fillId="34" borderId="13" xfId="0" applyNumberFormat="1" applyFont="1" applyFill="1" applyBorder="1" applyAlignment="1">
      <alignment horizontal="center" vertical="top" shrinkToFit="1"/>
    </xf>
    <xf numFmtId="0" fontId="2" fillId="34" borderId="12" xfId="0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center" vertical="top" shrinkToFit="1"/>
    </xf>
    <xf numFmtId="4" fontId="2" fillId="35" borderId="12" xfId="0" applyNumberFormat="1" applyFont="1" applyFill="1" applyBorder="1" applyAlignment="1">
      <alignment horizontal="right" vertical="top" shrinkToFi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2" fontId="2" fillId="0" borderId="12" xfId="0" applyNumberFormat="1" applyFont="1" applyFill="1" applyBorder="1" applyAlignment="1">
      <alignment horizontal="justify" wrapText="1"/>
    </xf>
    <xf numFmtId="0" fontId="2" fillId="34" borderId="0" xfId="0" applyFont="1" applyFill="1" applyAlignment="1">
      <alignment/>
    </xf>
    <xf numFmtId="2" fontId="2" fillId="0" borderId="12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top" shrinkToFit="1"/>
    </xf>
    <xf numFmtId="0" fontId="2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horizontal="left" vertical="center" wrapText="1"/>
    </xf>
    <xf numFmtId="4" fontId="1" fillId="36" borderId="12" xfId="0" applyNumberFormat="1" applyFont="1" applyFill="1" applyBorder="1" applyAlignment="1">
      <alignment horizontal="right" vertical="top" shrinkToFit="1"/>
    </xf>
    <xf numFmtId="0" fontId="1" fillId="36" borderId="12" xfId="0" applyFont="1" applyFill="1" applyBorder="1" applyAlignment="1">
      <alignment horizontal="center" vertical="center" wrapText="1"/>
    </xf>
    <xf numFmtId="49" fontId="1" fillId="36" borderId="11" xfId="0" applyNumberFormat="1" applyFont="1" applyFill="1" applyBorder="1" applyAlignment="1">
      <alignment horizontal="center" vertical="top" shrinkToFit="1"/>
    </xf>
    <xf numFmtId="49" fontId="1" fillId="36" borderId="13" xfId="0" applyNumberFormat="1" applyFont="1" applyFill="1" applyBorder="1" applyAlignment="1">
      <alignment horizontal="center" vertical="top" shrinkToFit="1"/>
    </xf>
    <xf numFmtId="4" fontId="1" fillId="36" borderId="12" xfId="0" applyNumberFormat="1" applyFont="1" applyFill="1" applyBorder="1" applyAlignment="1">
      <alignment horizontal="right" vertical="center" wrapText="1"/>
    </xf>
    <xf numFmtId="49" fontId="1" fillId="36" borderId="12" xfId="0" applyNumberFormat="1" applyFont="1" applyFill="1" applyBorder="1" applyAlignment="1">
      <alignment horizontal="center" vertical="top" shrinkToFit="1"/>
    </xf>
    <xf numFmtId="0" fontId="2" fillId="0" borderId="12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wrapText="1"/>
    </xf>
    <xf numFmtId="49" fontId="1" fillId="37" borderId="12" xfId="0" applyNumberFormat="1" applyFont="1" applyFill="1" applyBorder="1" applyAlignment="1">
      <alignment horizontal="center" vertical="top" shrinkToFit="1"/>
    </xf>
    <xf numFmtId="4" fontId="2" fillId="37" borderId="12" xfId="0" applyNumberFormat="1" applyFont="1" applyFill="1" applyBorder="1" applyAlignment="1">
      <alignment horizontal="right" vertical="top" shrinkToFit="1"/>
    </xf>
    <xf numFmtId="0" fontId="2" fillId="37" borderId="0" xfId="0" applyFont="1" applyFill="1" applyAlignment="1">
      <alignment/>
    </xf>
    <xf numFmtId="0" fontId="2" fillId="0" borderId="12" xfId="0" applyNumberFormat="1" applyFont="1" applyFill="1" applyBorder="1" applyAlignment="1">
      <alignment vertical="top" wrapText="1"/>
    </xf>
    <xf numFmtId="4" fontId="2" fillId="34" borderId="0" xfId="0" applyNumberFormat="1" applyFont="1" applyFill="1" applyAlignment="1">
      <alignment/>
    </xf>
    <xf numFmtId="49" fontId="1" fillId="36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left" vertical="center" wrapText="1"/>
    </xf>
    <xf numFmtId="4" fontId="1" fillId="37" borderId="12" xfId="0" applyNumberFormat="1" applyFont="1" applyFill="1" applyBorder="1" applyAlignment="1">
      <alignment horizontal="right" vertical="center" wrapText="1"/>
    </xf>
    <xf numFmtId="49" fontId="1" fillId="37" borderId="11" xfId="0" applyNumberFormat="1" applyFont="1" applyFill="1" applyBorder="1" applyAlignment="1">
      <alignment horizontal="center" vertical="center" shrinkToFit="1"/>
    </xf>
    <xf numFmtId="49" fontId="1" fillId="37" borderId="13" xfId="0" applyNumberFormat="1" applyFont="1" applyFill="1" applyBorder="1" applyAlignment="1">
      <alignment horizontal="center" vertical="center" shrinkToFit="1"/>
    </xf>
    <xf numFmtId="49" fontId="1" fillId="36" borderId="12" xfId="0" applyNumberFormat="1" applyFont="1" applyFill="1" applyBorder="1" applyAlignment="1">
      <alignment horizontal="center" vertical="center" shrinkToFit="1"/>
    </xf>
    <xf numFmtId="49" fontId="1" fillId="36" borderId="11" xfId="0" applyNumberFormat="1" applyFont="1" applyFill="1" applyBorder="1" applyAlignment="1">
      <alignment horizontal="center" vertical="center" shrinkToFit="1"/>
    </xf>
    <xf numFmtId="49" fontId="1" fillId="36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" fontId="1" fillId="36" borderId="12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Alignment="1">
      <alignment vertical="center"/>
    </xf>
    <xf numFmtId="49" fontId="1" fillId="37" borderId="12" xfId="0" applyNumberFormat="1" applyFont="1" applyFill="1" applyBorder="1" applyAlignment="1">
      <alignment horizontal="center" vertical="center" shrinkToFit="1"/>
    </xf>
    <xf numFmtId="4" fontId="3" fillId="35" borderId="12" xfId="0" applyNumberFormat="1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top" wrapText="1"/>
    </xf>
    <xf numFmtId="49" fontId="2" fillId="37" borderId="12" xfId="0" applyNumberFormat="1" applyFont="1" applyFill="1" applyBorder="1" applyAlignment="1">
      <alignment horizontal="center" vertical="top" shrinkToFit="1"/>
    </xf>
    <xf numFmtId="49" fontId="2" fillId="37" borderId="11" xfId="0" applyNumberFormat="1" applyFont="1" applyFill="1" applyBorder="1" applyAlignment="1">
      <alignment horizontal="center" vertical="top" shrinkToFit="1"/>
    </xf>
    <xf numFmtId="49" fontId="2" fillId="37" borderId="13" xfId="0" applyNumberFormat="1" applyFont="1" applyFill="1" applyBorder="1" applyAlignment="1">
      <alignment horizontal="center" vertical="top" shrinkToFit="1"/>
    </xf>
    <xf numFmtId="176" fontId="2" fillId="37" borderId="12" xfId="0" applyNumberFormat="1" applyFont="1" applyFill="1" applyBorder="1" applyAlignment="1">
      <alignment horizontal="left" vertical="top" wrapText="1"/>
    </xf>
    <xf numFmtId="4" fontId="1" fillId="37" borderId="12" xfId="0" applyNumberFormat="1" applyFont="1" applyFill="1" applyBorder="1" applyAlignment="1">
      <alignment horizontal="right" vertical="center" shrinkToFit="1"/>
    </xf>
    <xf numFmtId="2" fontId="2" fillId="0" borderId="12" xfId="0" applyNumberFormat="1" applyFont="1" applyFill="1" applyBorder="1" applyAlignment="1">
      <alignment horizontal="left" vertical="top" wrapText="1"/>
    </xf>
    <xf numFmtId="4" fontId="2" fillId="37" borderId="12" xfId="0" applyNumberFormat="1" applyFont="1" applyFill="1" applyBorder="1" applyAlignment="1">
      <alignment horizontal="right" vertical="top" wrapText="1"/>
    </xf>
    <xf numFmtId="0" fontId="2" fillId="37" borderId="0" xfId="0" applyFont="1" applyFill="1" applyAlignment="1">
      <alignment vertical="center"/>
    </xf>
    <xf numFmtId="0" fontId="2" fillId="0" borderId="12" xfId="0" applyFont="1" applyBorder="1" applyAlignment="1">
      <alignment vertical="top" wrapText="1"/>
    </xf>
    <xf numFmtId="4" fontId="2" fillId="37" borderId="12" xfId="0" applyNumberFormat="1" applyFont="1" applyFill="1" applyBorder="1" applyAlignment="1">
      <alignment vertical="top" wrapText="1"/>
    </xf>
    <xf numFmtId="0" fontId="2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trow" xfId="33"/>
    <cellStyle name="xl22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4" xfId="44"/>
    <cellStyle name="xl35" xfId="45"/>
    <cellStyle name="xl36" xfId="46"/>
    <cellStyle name="xl37" xfId="47"/>
    <cellStyle name="xl38" xfId="48"/>
    <cellStyle name="xl39" xfId="49"/>
    <cellStyle name="xl41" xfId="50"/>
    <cellStyle name="xl42" xfId="51"/>
    <cellStyle name="xl43" xfId="52"/>
    <cellStyle name="xl44" xfId="53"/>
    <cellStyle name="xl45" xfId="54"/>
    <cellStyle name="xl46" xfId="55"/>
    <cellStyle name="xl47" xfId="56"/>
    <cellStyle name="xl48" xfId="57"/>
    <cellStyle name="xl49" xfId="58"/>
    <cellStyle name="xl50" xfId="59"/>
    <cellStyle name="xl51" xfId="60"/>
    <cellStyle name="xl52" xfId="61"/>
    <cellStyle name="xl53" xfId="62"/>
    <cellStyle name="xl54" xfId="63"/>
    <cellStyle name="xl56" xfId="64"/>
    <cellStyle name="xl57" xfId="65"/>
    <cellStyle name="xl58" xfId="66"/>
    <cellStyle name="xl59" xfId="67"/>
    <cellStyle name="xl61" xfId="68"/>
    <cellStyle name="xl64" xfId="69"/>
    <cellStyle name="xl65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showRowColHeaders="0" tabSelected="1" view="pageBreakPreview" zoomScale="60" workbookViewId="0" topLeftCell="A80">
      <selection activeCell="P9" sqref="P9"/>
    </sheetView>
  </sheetViews>
  <sheetFormatPr defaultColWidth="9.00390625" defaultRowHeight="12.75" outlineLevelRow="5"/>
  <cols>
    <col min="1" max="1" width="5.125" style="1" customWidth="1"/>
    <col min="2" max="2" width="14.125" style="1" customWidth="1"/>
    <col min="3" max="3" width="6.125" style="1" customWidth="1"/>
    <col min="4" max="4" width="5.125" style="1" customWidth="1"/>
    <col min="5" max="5" width="57.875" style="1" customWidth="1"/>
    <col min="6" max="6" width="18.125" style="1" customWidth="1"/>
    <col min="7" max="7" width="18.00390625" style="1" customWidth="1"/>
    <col min="8" max="8" width="7.875" style="1" customWidth="1"/>
    <col min="9" max="9" width="12.25390625" style="1" bestFit="1" customWidth="1"/>
    <col min="10" max="10" width="13.375" style="1" bestFit="1" customWidth="1"/>
    <col min="11" max="16384" width="9.125" style="1" customWidth="1"/>
  </cols>
  <sheetData>
    <row r="1" spans="7:8" s="36" customFormat="1" ht="15" customHeight="1">
      <c r="G1" s="65" t="s">
        <v>20</v>
      </c>
      <c r="H1" s="65"/>
    </row>
    <row r="2" spans="5:8" s="36" customFormat="1" ht="15" customHeight="1">
      <c r="E2" s="65" t="s">
        <v>43</v>
      </c>
      <c r="F2" s="65"/>
      <c r="G2" s="65"/>
      <c r="H2" s="65"/>
    </row>
    <row r="3" spans="5:8" s="36" customFormat="1" ht="15" customHeight="1">
      <c r="E3" s="65" t="s">
        <v>213</v>
      </c>
      <c r="F3" s="65"/>
      <c r="G3" s="65"/>
      <c r="H3" s="65"/>
    </row>
    <row r="4" s="36" customFormat="1" ht="15" customHeight="1"/>
    <row r="5" s="36" customFormat="1" ht="15" customHeight="1"/>
    <row r="6" spans="1:8" s="36" customFormat="1" ht="44.25" customHeight="1">
      <c r="A6" s="66" t="s">
        <v>152</v>
      </c>
      <c r="B6" s="66"/>
      <c r="C6" s="66"/>
      <c r="D6" s="66"/>
      <c r="E6" s="66"/>
      <c r="F6" s="66"/>
      <c r="G6" s="66"/>
      <c r="H6" s="66"/>
    </row>
    <row r="7" s="36" customFormat="1" ht="15" customHeight="1"/>
    <row r="8" spans="1:8" ht="72.75" customHeight="1">
      <c r="A8" s="3" t="s">
        <v>40</v>
      </c>
      <c r="B8" s="62" t="s">
        <v>41</v>
      </c>
      <c r="C8" s="62"/>
      <c r="D8" s="63"/>
      <c r="E8" s="3" t="s">
        <v>31</v>
      </c>
      <c r="F8" s="37" t="s">
        <v>87</v>
      </c>
      <c r="G8" s="37" t="s">
        <v>42</v>
      </c>
      <c r="H8" s="3" t="s">
        <v>39</v>
      </c>
    </row>
    <row r="9" spans="1:8" ht="28.5">
      <c r="A9" s="42" t="s">
        <v>1</v>
      </c>
      <c r="B9" s="22"/>
      <c r="C9" s="22"/>
      <c r="D9" s="23"/>
      <c r="E9" s="21" t="s">
        <v>158</v>
      </c>
      <c r="F9" s="24">
        <f>F10</f>
        <v>2718700</v>
      </c>
      <c r="G9" s="24">
        <f>G10</f>
        <v>2331595.6900000004</v>
      </c>
      <c r="H9" s="24">
        <f aca="true" t="shared" si="0" ref="H9:H19">G9/F9*100</f>
        <v>85.76141869275759</v>
      </c>
    </row>
    <row r="10" spans="1:9" ht="20.25" customHeight="1">
      <c r="A10" s="29"/>
      <c r="B10" s="40" t="s">
        <v>48</v>
      </c>
      <c r="C10" s="40" t="s">
        <v>2</v>
      </c>
      <c r="D10" s="41" t="s">
        <v>19</v>
      </c>
      <c r="E10" s="38" t="s">
        <v>46</v>
      </c>
      <c r="F10" s="39">
        <f>F11+F12+F13+F14</f>
        <v>2718700</v>
      </c>
      <c r="G10" s="39">
        <f>G11+G12+G13+G14</f>
        <v>2331595.6900000004</v>
      </c>
      <c r="H10" s="55">
        <f t="shared" si="0"/>
        <v>85.76141869275759</v>
      </c>
      <c r="I10" s="31"/>
    </row>
    <row r="11" spans="1:8" ht="33" customHeight="1" outlineLevel="2">
      <c r="A11" s="8" t="s">
        <v>1</v>
      </c>
      <c r="B11" s="5" t="s">
        <v>44</v>
      </c>
      <c r="C11" s="5" t="s">
        <v>2</v>
      </c>
      <c r="D11" s="6" t="s">
        <v>3</v>
      </c>
      <c r="E11" s="7" t="s">
        <v>21</v>
      </c>
      <c r="F11" s="9">
        <v>630800</v>
      </c>
      <c r="G11" s="9">
        <v>589469.52</v>
      </c>
      <c r="H11" s="9">
        <f t="shared" si="0"/>
        <v>93.44792644261256</v>
      </c>
    </row>
    <row r="12" spans="1:8" ht="22.5" customHeight="1" outlineLevel="5">
      <c r="A12" s="8" t="s">
        <v>1</v>
      </c>
      <c r="B12" s="5" t="s">
        <v>45</v>
      </c>
      <c r="C12" s="5" t="s">
        <v>2</v>
      </c>
      <c r="D12" s="6" t="s">
        <v>3</v>
      </c>
      <c r="E12" s="10" t="s">
        <v>22</v>
      </c>
      <c r="F12" s="9">
        <v>2007900</v>
      </c>
      <c r="G12" s="9">
        <v>1654906.01</v>
      </c>
      <c r="H12" s="9">
        <f t="shared" si="0"/>
        <v>82.41974251705763</v>
      </c>
    </row>
    <row r="13" spans="1:8" ht="20.25" customHeight="1" outlineLevel="5">
      <c r="A13" s="8" t="s">
        <v>1</v>
      </c>
      <c r="B13" s="5" t="s">
        <v>112</v>
      </c>
      <c r="C13" s="5" t="s">
        <v>2</v>
      </c>
      <c r="D13" s="6" t="s">
        <v>3</v>
      </c>
      <c r="E13" s="10" t="s">
        <v>113</v>
      </c>
      <c r="F13" s="9">
        <v>80000</v>
      </c>
      <c r="G13" s="9">
        <v>87220.16</v>
      </c>
      <c r="H13" s="9">
        <f t="shared" si="0"/>
        <v>109.0252</v>
      </c>
    </row>
    <row r="14" spans="1:8" ht="20.25" customHeight="1" hidden="1" outlineLevel="5">
      <c r="A14" s="8" t="s">
        <v>1</v>
      </c>
      <c r="B14" s="5" t="s">
        <v>125</v>
      </c>
      <c r="C14" s="5" t="s">
        <v>2</v>
      </c>
      <c r="D14" s="6" t="s">
        <v>3</v>
      </c>
      <c r="E14" s="10" t="s">
        <v>124</v>
      </c>
      <c r="F14" s="9">
        <v>0</v>
      </c>
      <c r="G14" s="9">
        <v>0</v>
      </c>
      <c r="H14" s="9">
        <v>0</v>
      </c>
    </row>
    <row r="15" spans="1:8" s="45" customFormat="1" ht="33" customHeight="1" outlineLevel="5">
      <c r="A15" s="42" t="s">
        <v>34</v>
      </c>
      <c r="B15" s="43"/>
      <c r="C15" s="43"/>
      <c r="D15" s="44"/>
      <c r="E15" s="21" t="s">
        <v>47</v>
      </c>
      <c r="F15" s="24">
        <f>F16</f>
        <v>8499181.86</v>
      </c>
      <c r="G15" s="24">
        <f>G16</f>
        <v>7733197.289999999</v>
      </c>
      <c r="H15" s="24">
        <f t="shared" si="0"/>
        <v>90.9875493592509</v>
      </c>
    </row>
    <row r="16" spans="1:8" s="45" customFormat="1" ht="24.75" customHeight="1" outlineLevel="5">
      <c r="A16" s="29"/>
      <c r="B16" s="40" t="s">
        <v>48</v>
      </c>
      <c r="C16" s="40" t="s">
        <v>2</v>
      </c>
      <c r="D16" s="41" t="s">
        <v>19</v>
      </c>
      <c r="E16" s="38" t="s">
        <v>46</v>
      </c>
      <c r="F16" s="39">
        <f>F17+F18+F19+F20</f>
        <v>8499181.86</v>
      </c>
      <c r="G16" s="39">
        <f>G17+G18+G19+G20</f>
        <v>7733197.289999999</v>
      </c>
      <c r="H16" s="39">
        <f t="shared" si="0"/>
        <v>90.9875493592509</v>
      </c>
    </row>
    <row r="17" spans="1:8" ht="125.25" customHeight="1">
      <c r="A17" s="8" t="s">
        <v>34</v>
      </c>
      <c r="B17" s="5" t="s">
        <v>126</v>
      </c>
      <c r="C17" s="5" t="s">
        <v>2</v>
      </c>
      <c r="D17" s="6" t="s">
        <v>6</v>
      </c>
      <c r="E17" s="50" t="s">
        <v>133</v>
      </c>
      <c r="F17" s="9">
        <v>3586020.86</v>
      </c>
      <c r="G17" s="9">
        <v>3566842.55</v>
      </c>
      <c r="H17" s="9">
        <f t="shared" si="0"/>
        <v>99.46519245847331</v>
      </c>
    </row>
    <row r="18" spans="1:8" ht="135.75" customHeight="1">
      <c r="A18" s="8" t="s">
        <v>34</v>
      </c>
      <c r="B18" s="5" t="s">
        <v>127</v>
      </c>
      <c r="C18" s="5" t="s">
        <v>2</v>
      </c>
      <c r="D18" s="6" t="s">
        <v>6</v>
      </c>
      <c r="E18" s="50" t="s">
        <v>134</v>
      </c>
      <c r="F18" s="9">
        <v>25100</v>
      </c>
      <c r="G18" s="9">
        <v>25512.63</v>
      </c>
      <c r="H18" s="9">
        <f t="shared" si="0"/>
        <v>101.64394422310757</v>
      </c>
    </row>
    <row r="19" spans="1:8" ht="126" customHeight="1">
      <c r="A19" s="8" t="s">
        <v>34</v>
      </c>
      <c r="B19" s="5" t="s">
        <v>128</v>
      </c>
      <c r="C19" s="5" t="s">
        <v>2</v>
      </c>
      <c r="D19" s="6" t="s">
        <v>6</v>
      </c>
      <c r="E19" s="50" t="s">
        <v>135</v>
      </c>
      <c r="F19" s="9">
        <v>4888061</v>
      </c>
      <c r="G19" s="9">
        <v>4798405.36</v>
      </c>
      <c r="H19" s="9">
        <f t="shared" si="0"/>
        <v>98.16582403533836</v>
      </c>
    </row>
    <row r="20" spans="1:8" ht="123" customHeight="1">
      <c r="A20" s="8" t="s">
        <v>34</v>
      </c>
      <c r="B20" s="5" t="s">
        <v>129</v>
      </c>
      <c r="C20" s="5" t="s">
        <v>2</v>
      </c>
      <c r="D20" s="6" t="s">
        <v>6</v>
      </c>
      <c r="E20" s="50" t="s">
        <v>136</v>
      </c>
      <c r="F20" s="9">
        <f>32153-32153</f>
        <v>0</v>
      </c>
      <c r="G20" s="9">
        <v>-657563.25</v>
      </c>
      <c r="H20" s="9"/>
    </row>
    <row r="21" spans="1:8" ht="48.75" customHeight="1">
      <c r="A21" s="42" t="s">
        <v>88</v>
      </c>
      <c r="B21" s="43"/>
      <c r="C21" s="43"/>
      <c r="D21" s="44"/>
      <c r="E21" s="34" t="s">
        <v>89</v>
      </c>
      <c r="F21" s="46">
        <f>F22</f>
        <v>10000</v>
      </c>
      <c r="G21" s="46">
        <f>G22</f>
        <v>10000</v>
      </c>
      <c r="H21" s="46">
        <f>G21/F21*100</f>
        <v>100</v>
      </c>
    </row>
    <row r="22" spans="1:8" ht="24" customHeight="1">
      <c r="A22" s="29"/>
      <c r="B22" s="40" t="s">
        <v>48</v>
      </c>
      <c r="C22" s="40" t="s">
        <v>2</v>
      </c>
      <c r="D22" s="41" t="s">
        <v>19</v>
      </c>
      <c r="E22" s="38" t="s">
        <v>46</v>
      </c>
      <c r="F22" s="39">
        <f>F23</f>
        <v>10000</v>
      </c>
      <c r="G22" s="39">
        <f>G23</f>
        <v>10000</v>
      </c>
      <c r="H22" s="39">
        <f>G22/F22*100</f>
        <v>100</v>
      </c>
    </row>
    <row r="23" spans="1:8" ht="79.5" customHeight="1">
      <c r="A23" s="8" t="s">
        <v>88</v>
      </c>
      <c r="B23" s="5" t="s">
        <v>153</v>
      </c>
      <c r="C23" s="5" t="s">
        <v>2</v>
      </c>
      <c r="D23" s="6" t="s">
        <v>4</v>
      </c>
      <c r="E23" s="4" t="s">
        <v>154</v>
      </c>
      <c r="F23" s="16">
        <v>10000</v>
      </c>
      <c r="G23" s="16">
        <v>10000</v>
      </c>
      <c r="H23" s="16">
        <f>G23/F23*100</f>
        <v>100</v>
      </c>
    </row>
    <row r="24" spans="1:8" s="45" customFormat="1" ht="30" customHeight="1">
      <c r="A24" s="42" t="s">
        <v>38</v>
      </c>
      <c r="B24" s="43"/>
      <c r="C24" s="43"/>
      <c r="D24" s="44"/>
      <c r="E24" s="34" t="s">
        <v>49</v>
      </c>
      <c r="F24" s="46">
        <f>F25</f>
        <v>20000</v>
      </c>
      <c r="G24" s="46">
        <f>G25</f>
        <v>20000</v>
      </c>
      <c r="H24" s="46">
        <f aca="true" t="shared" si="1" ref="H24:H29">G24/F24*100</f>
        <v>100</v>
      </c>
    </row>
    <row r="25" spans="1:8" s="45" customFormat="1" ht="19.5" customHeight="1">
      <c r="A25" s="29"/>
      <c r="B25" s="40" t="s">
        <v>48</v>
      </c>
      <c r="C25" s="40" t="s">
        <v>2</v>
      </c>
      <c r="D25" s="41" t="s">
        <v>19</v>
      </c>
      <c r="E25" s="38" t="s">
        <v>46</v>
      </c>
      <c r="F25" s="39">
        <f>F26</f>
        <v>20000</v>
      </c>
      <c r="G25" s="39">
        <f>G26</f>
        <v>20000</v>
      </c>
      <c r="H25" s="39">
        <f t="shared" si="1"/>
        <v>100</v>
      </c>
    </row>
    <row r="26" spans="1:8" ht="80.25" customHeight="1">
      <c r="A26" s="8" t="s">
        <v>38</v>
      </c>
      <c r="B26" s="5" t="s">
        <v>153</v>
      </c>
      <c r="C26" s="5" t="s">
        <v>2</v>
      </c>
      <c r="D26" s="6" t="s">
        <v>4</v>
      </c>
      <c r="E26" s="4" t="s">
        <v>154</v>
      </c>
      <c r="F26" s="16">
        <v>20000</v>
      </c>
      <c r="G26" s="16">
        <v>20000</v>
      </c>
      <c r="H26" s="16">
        <f t="shared" si="1"/>
        <v>100</v>
      </c>
    </row>
    <row r="27" spans="1:9" s="45" customFormat="1" ht="33.75" customHeight="1" outlineLevel="5">
      <c r="A27" s="42" t="s">
        <v>5</v>
      </c>
      <c r="B27" s="43"/>
      <c r="C27" s="43"/>
      <c r="D27" s="44"/>
      <c r="E27" s="34" t="s">
        <v>61</v>
      </c>
      <c r="F27" s="46">
        <f>F28</f>
        <v>784753175</v>
      </c>
      <c r="G27" s="46">
        <f>G28</f>
        <v>794108591.61</v>
      </c>
      <c r="H27" s="46">
        <f t="shared" si="1"/>
        <v>101.19214765967656</v>
      </c>
      <c r="I27" s="47"/>
    </row>
    <row r="28" spans="1:8" ht="18.75" customHeight="1" outlineLevel="5">
      <c r="A28" s="29"/>
      <c r="B28" s="40" t="s">
        <v>48</v>
      </c>
      <c r="C28" s="40" t="s">
        <v>2</v>
      </c>
      <c r="D28" s="41" t="s">
        <v>19</v>
      </c>
      <c r="E28" s="38" t="s">
        <v>46</v>
      </c>
      <c r="F28" s="39">
        <f>F29+F30+F31+F32+F33+F34+F35+F36+F37+F38+F39+F40+F41+F42+F43+F44</f>
        <v>784753175</v>
      </c>
      <c r="G28" s="39">
        <f>G29+G30+G31+G32+G33+G34+G35+G36+G37+G38+G39+G40+G41+G42+G43+G44</f>
        <v>794108591.61</v>
      </c>
      <c r="H28" s="55">
        <f t="shared" si="1"/>
        <v>101.19214765967656</v>
      </c>
    </row>
    <row r="29" spans="1:8" ht="75">
      <c r="A29" s="8" t="s">
        <v>5</v>
      </c>
      <c r="B29" s="5" t="s">
        <v>50</v>
      </c>
      <c r="C29" s="5" t="s">
        <v>2</v>
      </c>
      <c r="D29" s="6" t="s">
        <v>6</v>
      </c>
      <c r="E29" s="4" t="s">
        <v>23</v>
      </c>
      <c r="F29" s="9">
        <v>720420883</v>
      </c>
      <c r="G29" s="9">
        <v>731956538.81</v>
      </c>
      <c r="H29" s="9">
        <f t="shared" si="1"/>
        <v>101.60123839858205</v>
      </c>
    </row>
    <row r="30" spans="1:8" ht="105">
      <c r="A30" s="8" t="s">
        <v>5</v>
      </c>
      <c r="B30" s="5" t="s">
        <v>51</v>
      </c>
      <c r="C30" s="5" t="s">
        <v>2</v>
      </c>
      <c r="D30" s="6" t="s">
        <v>6</v>
      </c>
      <c r="E30" s="4" t="s">
        <v>24</v>
      </c>
      <c r="F30" s="9">
        <v>427000</v>
      </c>
      <c r="G30" s="9">
        <v>352426.17</v>
      </c>
      <c r="H30" s="9">
        <f aca="true" t="shared" si="2" ref="H30:H44">G30/F30*100</f>
        <v>82.53540281030445</v>
      </c>
    </row>
    <row r="31" spans="1:8" ht="54" customHeight="1">
      <c r="A31" s="8" t="s">
        <v>5</v>
      </c>
      <c r="B31" s="5" t="s">
        <v>130</v>
      </c>
      <c r="C31" s="5" t="s">
        <v>2</v>
      </c>
      <c r="D31" s="6" t="s">
        <v>6</v>
      </c>
      <c r="E31" s="4" t="s">
        <v>25</v>
      </c>
      <c r="F31" s="9">
        <v>800000</v>
      </c>
      <c r="G31" s="9">
        <v>900347.38</v>
      </c>
      <c r="H31" s="9">
        <f t="shared" si="2"/>
        <v>112.5434225</v>
      </c>
    </row>
    <row r="32" spans="1:8" ht="89.25" customHeight="1" hidden="1">
      <c r="A32" s="8" t="s">
        <v>5</v>
      </c>
      <c r="B32" s="5" t="s">
        <v>52</v>
      </c>
      <c r="C32" s="5" t="s">
        <v>2</v>
      </c>
      <c r="D32" s="6" t="s">
        <v>6</v>
      </c>
      <c r="E32" s="4" t="s">
        <v>26</v>
      </c>
      <c r="F32" s="9">
        <v>0</v>
      </c>
      <c r="G32" s="9">
        <v>0</v>
      </c>
      <c r="H32" s="9"/>
    </row>
    <row r="33" spans="1:8" ht="30.75" customHeight="1" outlineLevel="2">
      <c r="A33" s="8" t="s">
        <v>5</v>
      </c>
      <c r="B33" s="5" t="s">
        <v>131</v>
      </c>
      <c r="C33" s="5" t="s">
        <v>2</v>
      </c>
      <c r="D33" s="6" t="s">
        <v>6</v>
      </c>
      <c r="E33" s="4" t="s">
        <v>27</v>
      </c>
      <c r="F33" s="9">
        <v>16096000</v>
      </c>
      <c r="G33" s="9">
        <v>15559011.05</v>
      </c>
      <c r="H33" s="9">
        <f t="shared" si="2"/>
        <v>96.66383604622267</v>
      </c>
    </row>
    <row r="34" spans="1:8" ht="45" outlineLevel="5">
      <c r="A34" s="8" t="s">
        <v>5</v>
      </c>
      <c r="B34" s="5" t="s">
        <v>53</v>
      </c>
      <c r="C34" s="5" t="s">
        <v>2</v>
      </c>
      <c r="D34" s="6" t="s">
        <v>6</v>
      </c>
      <c r="E34" s="4" t="s">
        <v>28</v>
      </c>
      <c r="F34" s="9">
        <v>22557500</v>
      </c>
      <c r="G34" s="9">
        <v>23082980.62</v>
      </c>
      <c r="H34" s="9">
        <f t="shared" si="2"/>
        <v>102.32951621411948</v>
      </c>
    </row>
    <row r="35" spans="1:8" ht="30" outlineLevel="5">
      <c r="A35" s="8" t="s">
        <v>5</v>
      </c>
      <c r="B35" s="5" t="s">
        <v>132</v>
      </c>
      <c r="C35" s="5" t="s">
        <v>2</v>
      </c>
      <c r="D35" s="6" t="s">
        <v>6</v>
      </c>
      <c r="E35" s="26" t="s">
        <v>0</v>
      </c>
      <c r="F35" s="9">
        <v>500</v>
      </c>
      <c r="G35" s="9">
        <v>356.96</v>
      </c>
      <c r="H35" s="9">
        <f t="shared" si="2"/>
        <v>71.392</v>
      </c>
    </row>
    <row r="36" spans="1:8" ht="30">
      <c r="A36" s="8" t="s">
        <v>5</v>
      </c>
      <c r="B36" s="5" t="s">
        <v>54</v>
      </c>
      <c r="C36" s="5" t="s">
        <v>2</v>
      </c>
      <c r="D36" s="6" t="s">
        <v>6</v>
      </c>
      <c r="E36" s="4" t="s">
        <v>7</v>
      </c>
      <c r="F36" s="9">
        <v>10787000</v>
      </c>
      <c r="G36" s="9">
        <v>10880981.6</v>
      </c>
      <c r="H36" s="9">
        <f t="shared" si="2"/>
        <v>100.87124872531751</v>
      </c>
    </row>
    <row r="37" spans="1:8" ht="48" customHeight="1">
      <c r="A37" s="8" t="s">
        <v>5</v>
      </c>
      <c r="B37" s="5" t="s">
        <v>55</v>
      </c>
      <c r="C37" s="5" t="s">
        <v>2</v>
      </c>
      <c r="D37" s="6" t="s">
        <v>6</v>
      </c>
      <c r="E37" s="4" t="s">
        <v>137</v>
      </c>
      <c r="F37" s="9">
        <v>0</v>
      </c>
      <c r="G37" s="9">
        <v>-47.24</v>
      </c>
      <c r="H37" s="9"/>
    </row>
    <row r="38" spans="1:8" ht="48" customHeight="1">
      <c r="A38" s="8" t="s">
        <v>5</v>
      </c>
      <c r="B38" s="5" t="s">
        <v>56</v>
      </c>
      <c r="C38" s="5" t="s">
        <v>2</v>
      </c>
      <c r="D38" s="6" t="s">
        <v>6</v>
      </c>
      <c r="E38" s="4" t="s">
        <v>33</v>
      </c>
      <c r="F38" s="9">
        <v>590000</v>
      </c>
      <c r="G38" s="9">
        <v>775863.71</v>
      </c>
      <c r="H38" s="9">
        <f t="shared" si="2"/>
        <v>131.50232372881356</v>
      </c>
    </row>
    <row r="39" spans="1:8" ht="45">
      <c r="A39" s="8" t="s">
        <v>5</v>
      </c>
      <c r="B39" s="5" t="s">
        <v>57</v>
      </c>
      <c r="C39" s="5" t="s">
        <v>2</v>
      </c>
      <c r="D39" s="6" t="s">
        <v>6</v>
      </c>
      <c r="E39" s="4" t="s">
        <v>8</v>
      </c>
      <c r="F39" s="9">
        <v>4865000</v>
      </c>
      <c r="G39" s="9">
        <v>5649146.34</v>
      </c>
      <c r="H39" s="9">
        <f t="shared" si="2"/>
        <v>116.11811593011305</v>
      </c>
    </row>
    <row r="40" spans="1:8" ht="30">
      <c r="A40" s="8" t="s">
        <v>5</v>
      </c>
      <c r="B40" s="5" t="s">
        <v>58</v>
      </c>
      <c r="C40" s="5" t="s">
        <v>2</v>
      </c>
      <c r="D40" s="6" t="s">
        <v>6</v>
      </c>
      <c r="E40" s="4" t="s">
        <v>36</v>
      </c>
      <c r="F40" s="9">
        <v>0</v>
      </c>
      <c r="G40" s="9">
        <v>-3394220.26</v>
      </c>
      <c r="H40" s="9"/>
    </row>
    <row r="41" spans="1:8" ht="45">
      <c r="A41" s="8" t="s">
        <v>5</v>
      </c>
      <c r="B41" s="5" t="s">
        <v>59</v>
      </c>
      <c r="C41" s="5" t="s">
        <v>2</v>
      </c>
      <c r="D41" s="6" t="s">
        <v>6</v>
      </c>
      <c r="E41" s="4" t="s">
        <v>37</v>
      </c>
      <c r="F41" s="9">
        <v>0</v>
      </c>
      <c r="G41" s="9">
        <v>-210</v>
      </c>
      <c r="H41" s="9"/>
    </row>
    <row r="42" spans="1:8" ht="45">
      <c r="A42" s="8" t="s">
        <v>5</v>
      </c>
      <c r="B42" s="5" t="s">
        <v>60</v>
      </c>
      <c r="C42" s="5" t="s">
        <v>2</v>
      </c>
      <c r="D42" s="6" t="s">
        <v>6</v>
      </c>
      <c r="E42" s="4" t="s">
        <v>9</v>
      </c>
      <c r="F42" s="9">
        <v>8199892</v>
      </c>
      <c r="G42" s="9">
        <v>8337775.88</v>
      </c>
      <c r="H42" s="9">
        <f t="shared" si="2"/>
        <v>101.68153287872572</v>
      </c>
    </row>
    <row r="43" spans="1:8" s="31" customFormat="1" ht="78" customHeight="1">
      <c r="A43" s="51" t="s">
        <v>5</v>
      </c>
      <c r="B43" s="5" t="s">
        <v>153</v>
      </c>
      <c r="C43" s="52" t="s">
        <v>2</v>
      </c>
      <c r="D43" s="53" t="s">
        <v>4</v>
      </c>
      <c r="E43" s="54" t="s">
        <v>155</v>
      </c>
      <c r="F43" s="30">
        <v>3400</v>
      </c>
      <c r="G43" s="30">
        <v>3400</v>
      </c>
      <c r="H43" s="30">
        <f t="shared" si="2"/>
        <v>100</v>
      </c>
    </row>
    <row r="44" spans="1:8" ht="78.75" customHeight="1">
      <c r="A44" s="8" t="s">
        <v>5</v>
      </c>
      <c r="B44" s="5" t="s">
        <v>156</v>
      </c>
      <c r="C44" s="5" t="s">
        <v>2</v>
      </c>
      <c r="D44" s="6" t="s">
        <v>4</v>
      </c>
      <c r="E44" s="4" t="s">
        <v>157</v>
      </c>
      <c r="F44" s="16">
        <v>6000</v>
      </c>
      <c r="G44" s="16">
        <v>4240.59</v>
      </c>
      <c r="H44" s="9">
        <f t="shared" si="2"/>
        <v>70.6765</v>
      </c>
    </row>
    <row r="45" spans="1:8" s="45" customFormat="1" ht="35.25" customHeight="1" outlineLevel="5">
      <c r="A45" s="42" t="s">
        <v>29</v>
      </c>
      <c r="B45" s="43"/>
      <c r="C45" s="43"/>
      <c r="D45" s="44"/>
      <c r="E45" s="34" t="s">
        <v>90</v>
      </c>
      <c r="F45" s="46">
        <f>F46</f>
        <v>312545</v>
      </c>
      <c r="G45" s="46">
        <f>G46</f>
        <v>312543.42</v>
      </c>
      <c r="H45" s="46">
        <f aca="true" t="shared" si="3" ref="H45:H50">G45/F45*100</f>
        <v>99.99949447279592</v>
      </c>
    </row>
    <row r="46" spans="1:8" ht="22.5" customHeight="1" outlineLevel="5">
      <c r="A46" s="29"/>
      <c r="B46" s="40" t="s">
        <v>48</v>
      </c>
      <c r="C46" s="40" t="s">
        <v>2</v>
      </c>
      <c r="D46" s="41" t="s">
        <v>19</v>
      </c>
      <c r="E46" s="38" t="s">
        <v>46</v>
      </c>
      <c r="F46" s="39">
        <f>F47</f>
        <v>312545</v>
      </c>
      <c r="G46" s="39">
        <f>G47</f>
        <v>312543.42</v>
      </c>
      <c r="H46" s="55">
        <f t="shared" si="3"/>
        <v>99.99949447279592</v>
      </c>
    </row>
    <row r="47" spans="1:8" ht="62.25" customHeight="1" outlineLevel="5">
      <c r="A47" s="51" t="s">
        <v>29</v>
      </c>
      <c r="B47" s="5" t="s">
        <v>153</v>
      </c>
      <c r="C47" s="5" t="s">
        <v>2</v>
      </c>
      <c r="D47" s="6" t="s">
        <v>4</v>
      </c>
      <c r="E47" s="4" t="s">
        <v>154</v>
      </c>
      <c r="F47" s="30">
        <v>312545</v>
      </c>
      <c r="G47" s="30">
        <v>312543.42</v>
      </c>
      <c r="H47" s="30">
        <f>G47/F47*100</f>
        <v>99.99949447279592</v>
      </c>
    </row>
    <row r="48" spans="1:8" s="45" customFormat="1" ht="28.5" outlineLevel="5">
      <c r="A48" s="42" t="s">
        <v>98</v>
      </c>
      <c r="B48" s="43"/>
      <c r="C48" s="43"/>
      <c r="D48" s="44"/>
      <c r="E48" s="34" t="s">
        <v>99</v>
      </c>
      <c r="F48" s="46">
        <f>F49</f>
        <v>41587</v>
      </c>
      <c r="G48" s="46">
        <f>G49</f>
        <v>41528.05</v>
      </c>
      <c r="H48" s="46">
        <f t="shared" si="3"/>
        <v>99.85824897203453</v>
      </c>
    </row>
    <row r="49" spans="1:8" s="45" customFormat="1" ht="25.5" customHeight="1" outlineLevel="5">
      <c r="A49" s="29"/>
      <c r="B49" s="40" t="s">
        <v>48</v>
      </c>
      <c r="C49" s="40" t="s">
        <v>2</v>
      </c>
      <c r="D49" s="41" t="s">
        <v>19</v>
      </c>
      <c r="E49" s="38" t="s">
        <v>46</v>
      </c>
      <c r="F49" s="39">
        <f>F50</f>
        <v>41587</v>
      </c>
      <c r="G49" s="39">
        <f>G50</f>
        <v>41528.05</v>
      </c>
      <c r="H49" s="39">
        <f t="shared" si="3"/>
        <v>99.85824897203453</v>
      </c>
    </row>
    <row r="50" spans="1:8" ht="77.25" customHeight="1">
      <c r="A50" s="8" t="s">
        <v>98</v>
      </c>
      <c r="B50" s="5" t="s">
        <v>153</v>
      </c>
      <c r="C50" s="5" t="s">
        <v>2</v>
      </c>
      <c r="D50" s="6" t="s">
        <v>4</v>
      </c>
      <c r="E50" s="4" t="s">
        <v>154</v>
      </c>
      <c r="F50" s="16">
        <v>41587</v>
      </c>
      <c r="G50" s="16">
        <v>41528.05</v>
      </c>
      <c r="H50" s="57">
        <f t="shared" si="3"/>
        <v>99.85824897203453</v>
      </c>
    </row>
    <row r="51" spans="1:8" s="45" customFormat="1" ht="28.5" outlineLevel="5">
      <c r="A51" s="42" t="s">
        <v>10</v>
      </c>
      <c r="B51" s="43"/>
      <c r="C51" s="43"/>
      <c r="D51" s="44"/>
      <c r="E51" s="34" t="s">
        <v>159</v>
      </c>
      <c r="F51" s="46">
        <f>F52</f>
        <v>135500</v>
      </c>
      <c r="G51" s="46">
        <f>G52</f>
        <v>135500</v>
      </c>
      <c r="H51" s="46">
        <f aca="true" t="shared" si="4" ref="H51:H80">G51/F51*100</f>
        <v>100</v>
      </c>
    </row>
    <row r="52" spans="1:8" s="45" customFormat="1" ht="19.5" customHeight="1" outlineLevel="5">
      <c r="A52" s="29"/>
      <c r="B52" s="40" t="s">
        <v>48</v>
      </c>
      <c r="C52" s="40" t="s">
        <v>2</v>
      </c>
      <c r="D52" s="41" t="s">
        <v>19</v>
      </c>
      <c r="E52" s="38" t="s">
        <v>46</v>
      </c>
      <c r="F52" s="39">
        <f>F53</f>
        <v>135500</v>
      </c>
      <c r="G52" s="39">
        <f>G53</f>
        <v>135500</v>
      </c>
      <c r="H52" s="39">
        <f t="shared" si="4"/>
        <v>100</v>
      </c>
    </row>
    <row r="53" spans="1:8" ht="75">
      <c r="A53" s="8" t="s">
        <v>10</v>
      </c>
      <c r="B53" s="5" t="s">
        <v>153</v>
      </c>
      <c r="C53" s="5" t="s">
        <v>2</v>
      </c>
      <c r="D53" s="6" t="s">
        <v>4</v>
      </c>
      <c r="E53" s="4" t="s">
        <v>154</v>
      </c>
      <c r="F53" s="16">
        <v>135500</v>
      </c>
      <c r="G53" s="16">
        <v>135500</v>
      </c>
      <c r="H53" s="16">
        <f t="shared" si="4"/>
        <v>100</v>
      </c>
    </row>
    <row r="54" spans="1:8" ht="15">
      <c r="A54" s="42" t="s">
        <v>161</v>
      </c>
      <c r="B54" s="43"/>
      <c r="C54" s="43"/>
      <c r="D54" s="44"/>
      <c r="E54" s="34" t="s">
        <v>160</v>
      </c>
      <c r="F54" s="46">
        <f>F55</f>
        <v>701185.25</v>
      </c>
      <c r="G54" s="46">
        <f>G55</f>
        <v>621211.26</v>
      </c>
      <c r="H54" s="46">
        <f t="shared" si="4"/>
        <v>88.5944563152177</v>
      </c>
    </row>
    <row r="55" spans="1:8" ht="15">
      <c r="A55" s="29"/>
      <c r="B55" s="40" t="s">
        <v>48</v>
      </c>
      <c r="C55" s="40" t="s">
        <v>2</v>
      </c>
      <c r="D55" s="41" t="s">
        <v>19</v>
      </c>
      <c r="E55" s="38" t="s">
        <v>46</v>
      </c>
      <c r="F55" s="39">
        <f>F56+F57+F58+F59+F60+F61+F62+F63+F64+F65+F66</f>
        <v>701185.25</v>
      </c>
      <c r="G55" s="39">
        <f>G56+G57+G58+G59+G60+G61+G62+G63+G64+G65+G66</f>
        <v>621211.26</v>
      </c>
      <c r="H55" s="39">
        <f t="shared" si="4"/>
        <v>88.5944563152177</v>
      </c>
    </row>
    <row r="56" spans="1:8" ht="90">
      <c r="A56" s="8" t="s">
        <v>161</v>
      </c>
      <c r="B56" s="5" t="s">
        <v>162</v>
      </c>
      <c r="C56" s="5" t="s">
        <v>2</v>
      </c>
      <c r="D56" s="6" t="s">
        <v>4</v>
      </c>
      <c r="E56" s="4" t="s">
        <v>163</v>
      </c>
      <c r="F56" s="16">
        <v>122749</v>
      </c>
      <c r="G56" s="16">
        <v>96015.57</v>
      </c>
      <c r="H56" s="16">
        <f t="shared" si="4"/>
        <v>78.22106086403963</v>
      </c>
    </row>
    <row r="57" spans="1:8" ht="105">
      <c r="A57" s="8" t="s">
        <v>161</v>
      </c>
      <c r="B57" s="5" t="s">
        <v>164</v>
      </c>
      <c r="C57" s="5" t="s">
        <v>2</v>
      </c>
      <c r="D57" s="6" t="s">
        <v>4</v>
      </c>
      <c r="E57" s="4" t="s">
        <v>165</v>
      </c>
      <c r="F57" s="16">
        <v>17329.25</v>
      </c>
      <c r="G57" s="16">
        <v>14500</v>
      </c>
      <c r="H57" s="16">
        <f t="shared" si="4"/>
        <v>83.67355771311512</v>
      </c>
    </row>
    <row r="58" spans="1:8" ht="90">
      <c r="A58" s="8" t="s">
        <v>161</v>
      </c>
      <c r="B58" s="5" t="s">
        <v>166</v>
      </c>
      <c r="C58" s="5" t="s">
        <v>2</v>
      </c>
      <c r="D58" s="6" t="s">
        <v>4</v>
      </c>
      <c r="E58" s="4" t="s">
        <v>167</v>
      </c>
      <c r="F58" s="16">
        <v>1850</v>
      </c>
      <c r="G58" s="16">
        <v>1886.6</v>
      </c>
      <c r="H58" s="16">
        <f t="shared" si="4"/>
        <v>101.97837837837838</v>
      </c>
    </row>
    <row r="59" spans="1:8" ht="90">
      <c r="A59" s="8" t="s">
        <v>161</v>
      </c>
      <c r="B59" s="5" t="s">
        <v>168</v>
      </c>
      <c r="C59" s="5" t="s">
        <v>2</v>
      </c>
      <c r="D59" s="6" t="s">
        <v>4</v>
      </c>
      <c r="E59" s="4" t="s">
        <v>169</v>
      </c>
      <c r="F59" s="16">
        <v>7500</v>
      </c>
      <c r="G59" s="16">
        <v>6408.61</v>
      </c>
      <c r="H59" s="16">
        <f t="shared" si="4"/>
        <v>85.44813333333333</v>
      </c>
    </row>
    <row r="60" spans="1:8" ht="90">
      <c r="A60" s="8" t="s">
        <v>161</v>
      </c>
      <c r="B60" s="5" t="s">
        <v>170</v>
      </c>
      <c r="C60" s="5" t="s">
        <v>2</v>
      </c>
      <c r="D60" s="6" t="s">
        <v>4</v>
      </c>
      <c r="E60" s="4" t="s">
        <v>171</v>
      </c>
      <c r="F60" s="16">
        <v>10000</v>
      </c>
      <c r="G60" s="16">
        <v>10000</v>
      </c>
      <c r="H60" s="16">
        <f t="shared" si="4"/>
        <v>100</v>
      </c>
    </row>
    <row r="61" spans="1:8" ht="105">
      <c r="A61" s="8" t="s">
        <v>161</v>
      </c>
      <c r="B61" s="5" t="s">
        <v>174</v>
      </c>
      <c r="C61" s="5" t="s">
        <v>2</v>
      </c>
      <c r="D61" s="6" t="s">
        <v>4</v>
      </c>
      <c r="E61" s="4" t="s">
        <v>172</v>
      </c>
      <c r="F61" s="16">
        <v>77000</v>
      </c>
      <c r="G61" s="16">
        <v>58250</v>
      </c>
      <c r="H61" s="16">
        <f t="shared" si="4"/>
        <v>75.64935064935064</v>
      </c>
    </row>
    <row r="62" spans="1:8" ht="120">
      <c r="A62" s="8" t="s">
        <v>161</v>
      </c>
      <c r="B62" s="5" t="s">
        <v>173</v>
      </c>
      <c r="C62" s="5" t="s">
        <v>2</v>
      </c>
      <c r="D62" s="6" t="s">
        <v>4</v>
      </c>
      <c r="E62" s="4" t="s">
        <v>175</v>
      </c>
      <c r="F62" s="16">
        <v>11000</v>
      </c>
      <c r="G62" s="16">
        <v>8362.41</v>
      </c>
      <c r="H62" s="16">
        <f t="shared" si="4"/>
        <v>76.02190909090909</v>
      </c>
    </row>
    <row r="63" spans="1:8" ht="90">
      <c r="A63" s="8" t="s">
        <v>161</v>
      </c>
      <c r="B63" s="5" t="s">
        <v>176</v>
      </c>
      <c r="C63" s="5" t="s">
        <v>2</v>
      </c>
      <c r="D63" s="6" t="s">
        <v>4</v>
      </c>
      <c r="E63" s="4" t="s">
        <v>177</v>
      </c>
      <c r="F63" s="16">
        <v>300</v>
      </c>
      <c r="G63" s="16">
        <v>1340.17</v>
      </c>
      <c r="H63" s="16">
        <f t="shared" si="4"/>
        <v>446.72333333333336</v>
      </c>
    </row>
    <row r="64" spans="1:8" ht="120">
      <c r="A64" s="8" t="s">
        <v>161</v>
      </c>
      <c r="B64" s="5" t="s">
        <v>178</v>
      </c>
      <c r="C64" s="5" t="s">
        <v>2</v>
      </c>
      <c r="D64" s="6" t="s">
        <v>4</v>
      </c>
      <c r="E64" s="4" t="s">
        <v>179</v>
      </c>
      <c r="F64" s="16">
        <v>500</v>
      </c>
      <c r="G64" s="16">
        <v>500</v>
      </c>
      <c r="H64" s="16">
        <f t="shared" si="4"/>
        <v>100</v>
      </c>
    </row>
    <row r="65" spans="1:8" ht="75">
      <c r="A65" s="8" t="s">
        <v>161</v>
      </c>
      <c r="B65" s="5" t="s">
        <v>180</v>
      </c>
      <c r="C65" s="5" t="s">
        <v>2</v>
      </c>
      <c r="D65" s="6" t="s">
        <v>4</v>
      </c>
      <c r="E65" s="4" t="s">
        <v>181</v>
      </c>
      <c r="F65" s="16">
        <v>231000</v>
      </c>
      <c r="G65" s="16">
        <v>229060.54</v>
      </c>
      <c r="H65" s="16">
        <f t="shared" si="4"/>
        <v>99.16040692640694</v>
      </c>
    </row>
    <row r="66" spans="1:8" ht="90">
      <c r="A66" s="8" t="s">
        <v>161</v>
      </c>
      <c r="B66" s="5" t="s">
        <v>182</v>
      </c>
      <c r="C66" s="5" t="s">
        <v>2</v>
      </c>
      <c r="D66" s="6" t="s">
        <v>4</v>
      </c>
      <c r="E66" s="4" t="s">
        <v>183</v>
      </c>
      <c r="F66" s="16">
        <v>221957</v>
      </c>
      <c r="G66" s="16">
        <v>194887.36</v>
      </c>
      <c r="H66" s="16">
        <f t="shared" si="4"/>
        <v>87.80410620075058</v>
      </c>
    </row>
    <row r="67" spans="1:8" s="45" customFormat="1" ht="28.5" outlineLevel="5">
      <c r="A67" s="42" t="s">
        <v>184</v>
      </c>
      <c r="B67" s="43"/>
      <c r="C67" s="43"/>
      <c r="D67" s="44"/>
      <c r="E67" s="34" t="s">
        <v>185</v>
      </c>
      <c r="F67" s="46">
        <f>F68</f>
        <v>10776</v>
      </c>
      <c r="G67" s="46">
        <f>G68</f>
        <v>10775.58</v>
      </c>
      <c r="H67" s="46">
        <f t="shared" si="4"/>
        <v>99.99610244988864</v>
      </c>
    </row>
    <row r="68" spans="1:8" ht="15" outlineLevel="5">
      <c r="A68" s="29"/>
      <c r="B68" s="40" t="s">
        <v>48</v>
      </c>
      <c r="C68" s="40" t="s">
        <v>2</v>
      </c>
      <c r="D68" s="41" t="s">
        <v>19</v>
      </c>
      <c r="E68" s="38" t="s">
        <v>46</v>
      </c>
      <c r="F68" s="39">
        <f>F69+F70+F71+F72</f>
        <v>10776</v>
      </c>
      <c r="G68" s="39">
        <f>G69+G70+G71+G72</f>
        <v>10775.58</v>
      </c>
      <c r="H68" s="39">
        <f t="shared" si="4"/>
        <v>99.99610244988864</v>
      </c>
    </row>
    <row r="69" spans="1:8" ht="93" customHeight="1" outlineLevel="5">
      <c r="A69" s="8" t="s">
        <v>184</v>
      </c>
      <c r="B69" s="5" t="s">
        <v>162</v>
      </c>
      <c r="C69" s="5" t="s">
        <v>2</v>
      </c>
      <c r="D69" s="6" t="s">
        <v>4</v>
      </c>
      <c r="E69" s="4" t="s">
        <v>163</v>
      </c>
      <c r="F69" s="16">
        <v>2876</v>
      </c>
      <c r="G69" s="16">
        <v>2875.58</v>
      </c>
      <c r="H69" s="16">
        <f t="shared" si="4"/>
        <v>99.98539638386647</v>
      </c>
    </row>
    <row r="70" spans="1:8" ht="112.5" customHeight="1" outlineLevel="5">
      <c r="A70" s="8" t="s">
        <v>184</v>
      </c>
      <c r="B70" s="5" t="s">
        <v>164</v>
      </c>
      <c r="C70" s="5" t="s">
        <v>2</v>
      </c>
      <c r="D70" s="6" t="s">
        <v>4</v>
      </c>
      <c r="E70" s="4" t="s">
        <v>165</v>
      </c>
      <c r="F70" s="16">
        <v>4000</v>
      </c>
      <c r="G70" s="16">
        <v>4000</v>
      </c>
      <c r="H70" s="16">
        <f t="shared" si="4"/>
        <v>100</v>
      </c>
    </row>
    <row r="71" spans="1:8" ht="91.5" customHeight="1" outlineLevel="5">
      <c r="A71" s="8" t="s">
        <v>184</v>
      </c>
      <c r="B71" s="5" t="s">
        <v>166</v>
      </c>
      <c r="C71" s="5" t="s">
        <v>2</v>
      </c>
      <c r="D71" s="6" t="s">
        <v>4</v>
      </c>
      <c r="E71" s="4" t="s">
        <v>167</v>
      </c>
      <c r="F71" s="16">
        <v>650</v>
      </c>
      <c r="G71" s="16">
        <v>650</v>
      </c>
      <c r="H71" s="16">
        <f t="shared" si="4"/>
        <v>100</v>
      </c>
    </row>
    <row r="72" spans="1:8" ht="96.75" customHeight="1" outlineLevel="5">
      <c r="A72" s="8" t="s">
        <v>184</v>
      </c>
      <c r="B72" s="5" t="s">
        <v>182</v>
      </c>
      <c r="C72" s="5" t="s">
        <v>2</v>
      </c>
      <c r="D72" s="6" t="s">
        <v>4</v>
      </c>
      <c r="E72" s="4" t="s">
        <v>183</v>
      </c>
      <c r="F72" s="16">
        <v>3250</v>
      </c>
      <c r="G72" s="16">
        <v>3250</v>
      </c>
      <c r="H72" s="16">
        <f t="shared" si="4"/>
        <v>100</v>
      </c>
    </row>
    <row r="73" spans="1:8" ht="28.5" outlineLevel="5">
      <c r="A73" s="42" t="s">
        <v>138</v>
      </c>
      <c r="B73" s="43"/>
      <c r="C73" s="43"/>
      <c r="D73" s="44"/>
      <c r="E73" s="34" t="s">
        <v>139</v>
      </c>
      <c r="F73" s="46">
        <f>F74</f>
        <v>125000</v>
      </c>
      <c r="G73" s="46">
        <f>G74</f>
        <v>125000</v>
      </c>
      <c r="H73" s="46">
        <f t="shared" si="4"/>
        <v>100</v>
      </c>
    </row>
    <row r="74" spans="1:8" ht="27.75" customHeight="1" outlineLevel="5">
      <c r="A74" s="29"/>
      <c r="B74" s="40" t="s">
        <v>48</v>
      </c>
      <c r="C74" s="40" t="s">
        <v>2</v>
      </c>
      <c r="D74" s="41" t="s">
        <v>19</v>
      </c>
      <c r="E74" s="38" t="s">
        <v>46</v>
      </c>
      <c r="F74" s="39">
        <f>F75</f>
        <v>125000</v>
      </c>
      <c r="G74" s="39">
        <f>G75</f>
        <v>125000</v>
      </c>
      <c r="H74" s="39">
        <f t="shared" si="4"/>
        <v>100</v>
      </c>
    </row>
    <row r="75" spans="1:8" ht="153.75" customHeight="1" outlineLevel="5">
      <c r="A75" s="8" t="s">
        <v>138</v>
      </c>
      <c r="B75" s="5" t="s">
        <v>188</v>
      </c>
      <c r="C75" s="5" t="s">
        <v>2</v>
      </c>
      <c r="D75" s="6" t="s">
        <v>4</v>
      </c>
      <c r="E75" s="4" t="s">
        <v>189</v>
      </c>
      <c r="F75" s="16">
        <v>125000</v>
      </c>
      <c r="G75" s="16">
        <v>125000</v>
      </c>
      <c r="H75" s="16">
        <f t="shared" si="4"/>
        <v>100</v>
      </c>
    </row>
    <row r="76" spans="1:8" ht="28.5" customHeight="1" outlineLevel="5">
      <c r="A76" s="42" t="s">
        <v>187</v>
      </c>
      <c r="B76" s="43"/>
      <c r="C76" s="43"/>
      <c r="D76" s="44"/>
      <c r="E76" s="34" t="s">
        <v>186</v>
      </c>
      <c r="F76" s="46">
        <f>F77</f>
        <v>4233</v>
      </c>
      <c r="G76" s="46">
        <f>G77</f>
        <v>4233</v>
      </c>
      <c r="H76" s="46">
        <f t="shared" si="4"/>
        <v>100</v>
      </c>
    </row>
    <row r="77" spans="1:8" ht="27" customHeight="1" outlineLevel="5">
      <c r="A77" s="29"/>
      <c r="B77" s="40" t="s">
        <v>48</v>
      </c>
      <c r="C77" s="40" t="s">
        <v>2</v>
      </c>
      <c r="D77" s="41" t="s">
        <v>19</v>
      </c>
      <c r="E77" s="38" t="s">
        <v>46</v>
      </c>
      <c r="F77" s="39">
        <f>F78</f>
        <v>4233</v>
      </c>
      <c r="G77" s="39">
        <f>G78</f>
        <v>4233</v>
      </c>
      <c r="H77" s="39">
        <f t="shared" si="4"/>
        <v>100</v>
      </c>
    </row>
    <row r="78" spans="1:8" ht="37.5" customHeight="1" outlineLevel="5">
      <c r="A78" s="8" t="s">
        <v>187</v>
      </c>
      <c r="B78" s="5" t="s">
        <v>73</v>
      </c>
      <c r="C78" s="5" t="s">
        <v>2</v>
      </c>
      <c r="D78" s="6" t="s">
        <v>12</v>
      </c>
      <c r="E78" s="4" t="s">
        <v>13</v>
      </c>
      <c r="F78" s="16">
        <v>4233</v>
      </c>
      <c r="G78" s="16">
        <v>4233</v>
      </c>
      <c r="H78" s="16">
        <f t="shared" si="4"/>
        <v>100</v>
      </c>
    </row>
    <row r="79" spans="1:10" s="45" customFormat="1" ht="19.5" customHeight="1" outlineLevel="5">
      <c r="A79" s="42" t="s">
        <v>11</v>
      </c>
      <c r="B79" s="43"/>
      <c r="C79" s="43"/>
      <c r="D79" s="44"/>
      <c r="E79" s="34" t="s">
        <v>62</v>
      </c>
      <c r="F79" s="46">
        <f>F80+F97</f>
        <v>292540387.17999995</v>
      </c>
      <c r="G79" s="46">
        <f>G80+G97</f>
        <v>252322041.95</v>
      </c>
      <c r="H79" s="46">
        <f t="shared" si="4"/>
        <v>86.25203664434422</v>
      </c>
      <c r="I79" s="47"/>
      <c r="J79" s="47"/>
    </row>
    <row r="80" spans="1:8" s="45" customFormat="1" ht="19.5" customHeight="1" outlineLevel="5">
      <c r="A80" s="29"/>
      <c r="B80" s="40" t="s">
        <v>48</v>
      </c>
      <c r="C80" s="40" t="s">
        <v>2</v>
      </c>
      <c r="D80" s="41" t="s">
        <v>19</v>
      </c>
      <c r="E80" s="38" t="s">
        <v>46</v>
      </c>
      <c r="F80" s="39">
        <f>F81+F82+F83+F84+F85+F86+F87+F88+F89+F90+F91+F92+F93+F94+F95+F96</f>
        <v>115220094.46999998</v>
      </c>
      <c r="G80" s="39">
        <f>G81+G82+G83+G84+G85+G86+G87+G88+G89+G90+G91+G92+G93+G94+G95+G96</f>
        <v>98646386.14999999</v>
      </c>
      <c r="H80" s="39">
        <f t="shared" si="4"/>
        <v>85.61560950263298</v>
      </c>
    </row>
    <row r="81" spans="1:8" s="45" customFormat="1" ht="33" customHeight="1" hidden="1" outlineLevel="5">
      <c r="A81" s="51" t="s">
        <v>11</v>
      </c>
      <c r="B81" s="5" t="s">
        <v>76</v>
      </c>
      <c r="C81" s="5" t="s">
        <v>2</v>
      </c>
      <c r="D81" s="6" t="s">
        <v>6</v>
      </c>
      <c r="E81" s="26" t="s">
        <v>120</v>
      </c>
      <c r="F81" s="9">
        <v>0</v>
      </c>
      <c r="G81" s="9">
        <v>0</v>
      </c>
      <c r="H81" s="9"/>
    </row>
    <row r="82" spans="1:8" s="45" customFormat="1" ht="74.25" customHeight="1" outlineLevel="5">
      <c r="A82" s="8" t="s">
        <v>11</v>
      </c>
      <c r="B82" s="5" t="s">
        <v>77</v>
      </c>
      <c r="C82" s="5" t="s">
        <v>2</v>
      </c>
      <c r="D82" s="6" t="s">
        <v>3</v>
      </c>
      <c r="E82" s="12" t="s">
        <v>81</v>
      </c>
      <c r="F82" s="9">
        <v>13227594.8</v>
      </c>
      <c r="G82" s="9">
        <v>11623054.18</v>
      </c>
      <c r="H82" s="9">
        <f aca="true" t="shared" si="5" ref="H82:H91">G82/F82*100</f>
        <v>87.86974771861018</v>
      </c>
    </row>
    <row r="83" spans="1:8" s="45" customFormat="1" ht="75" outlineLevel="5">
      <c r="A83" s="8" t="s">
        <v>11</v>
      </c>
      <c r="B83" s="5" t="s">
        <v>78</v>
      </c>
      <c r="C83" s="5" t="s">
        <v>2</v>
      </c>
      <c r="D83" s="6" t="s">
        <v>3</v>
      </c>
      <c r="E83" s="14" t="s">
        <v>30</v>
      </c>
      <c r="F83" s="9">
        <v>4949961.43</v>
      </c>
      <c r="G83" s="9">
        <v>3549154.59</v>
      </c>
      <c r="H83" s="9">
        <f t="shared" si="5"/>
        <v>71.70065141295454</v>
      </c>
    </row>
    <row r="84" spans="1:8" s="45" customFormat="1" ht="33" customHeight="1" outlineLevel="5">
      <c r="A84" s="8" t="s">
        <v>11</v>
      </c>
      <c r="B84" s="5" t="s">
        <v>91</v>
      </c>
      <c r="C84" s="5" t="s">
        <v>2</v>
      </c>
      <c r="D84" s="6" t="s">
        <v>3</v>
      </c>
      <c r="E84" s="56" t="s">
        <v>92</v>
      </c>
      <c r="F84" s="9">
        <v>13729622.32</v>
      </c>
      <c r="G84" s="9">
        <v>6662935.24</v>
      </c>
      <c r="H84" s="9">
        <f t="shared" si="5"/>
        <v>48.52963238685797</v>
      </c>
    </row>
    <row r="85" spans="1:8" s="45" customFormat="1" ht="33" customHeight="1" outlineLevel="5">
      <c r="A85" s="8" t="s">
        <v>11</v>
      </c>
      <c r="B85" s="5" t="s">
        <v>93</v>
      </c>
      <c r="C85" s="5" t="s">
        <v>2</v>
      </c>
      <c r="D85" s="6" t="s">
        <v>3</v>
      </c>
      <c r="E85" s="15" t="s">
        <v>94</v>
      </c>
      <c r="F85" s="9">
        <v>640141.56</v>
      </c>
      <c r="G85" s="9">
        <v>640141.56</v>
      </c>
      <c r="H85" s="9">
        <f t="shared" si="5"/>
        <v>100</v>
      </c>
    </row>
    <row r="86" spans="1:8" s="45" customFormat="1" ht="81" customHeight="1" outlineLevel="5">
      <c r="A86" s="8" t="s">
        <v>11</v>
      </c>
      <c r="B86" s="5" t="s">
        <v>79</v>
      </c>
      <c r="C86" s="5" t="s">
        <v>2</v>
      </c>
      <c r="D86" s="6" t="s">
        <v>3</v>
      </c>
      <c r="E86" s="15" t="s">
        <v>80</v>
      </c>
      <c r="F86" s="9">
        <v>68195955.94</v>
      </c>
      <c r="G86" s="9">
        <v>63551407.05</v>
      </c>
      <c r="H86" s="9">
        <f t="shared" si="5"/>
        <v>93.18940716354741</v>
      </c>
    </row>
    <row r="87" spans="1:8" s="45" customFormat="1" ht="30.75" customHeight="1" outlineLevel="5">
      <c r="A87" s="8" t="s">
        <v>11</v>
      </c>
      <c r="B87" s="5" t="s">
        <v>95</v>
      </c>
      <c r="C87" s="5" t="s">
        <v>2</v>
      </c>
      <c r="D87" s="6" t="s">
        <v>12</v>
      </c>
      <c r="E87" s="4" t="s">
        <v>96</v>
      </c>
      <c r="F87" s="9">
        <v>95877</v>
      </c>
      <c r="G87" s="9">
        <v>91869.3</v>
      </c>
      <c r="H87" s="9">
        <f t="shared" si="5"/>
        <v>95.81995681967521</v>
      </c>
    </row>
    <row r="88" spans="1:8" ht="49.5" customHeight="1">
      <c r="A88" s="8" t="s">
        <v>11</v>
      </c>
      <c r="B88" s="5" t="s">
        <v>72</v>
      </c>
      <c r="C88" s="5" t="s">
        <v>2</v>
      </c>
      <c r="D88" s="6" t="s">
        <v>12</v>
      </c>
      <c r="E88" s="4" t="s">
        <v>35</v>
      </c>
      <c r="F88" s="9">
        <v>206641.12</v>
      </c>
      <c r="G88" s="9">
        <v>275239.86</v>
      </c>
      <c r="H88" s="9">
        <f t="shared" si="5"/>
        <v>133.19704229245372</v>
      </c>
    </row>
    <row r="89" spans="1:8" ht="32.25" customHeight="1">
      <c r="A89" s="8" t="s">
        <v>11</v>
      </c>
      <c r="B89" s="5" t="s">
        <v>73</v>
      </c>
      <c r="C89" s="5" t="s">
        <v>2</v>
      </c>
      <c r="D89" s="6" t="s">
        <v>12</v>
      </c>
      <c r="E89" s="4" t="s">
        <v>13</v>
      </c>
      <c r="F89" s="9">
        <v>750614.57</v>
      </c>
      <c r="G89" s="9">
        <v>837192.5</v>
      </c>
      <c r="H89" s="9">
        <f t="shared" si="5"/>
        <v>111.5342725095251</v>
      </c>
    </row>
    <row r="90" spans="1:8" ht="90" customHeight="1">
      <c r="A90" s="8" t="s">
        <v>11</v>
      </c>
      <c r="B90" s="5" t="s">
        <v>74</v>
      </c>
      <c r="C90" s="5" t="s">
        <v>2</v>
      </c>
      <c r="D90" s="6" t="s">
        <v>14</v>
      </c>
      <c r="E90" s="28" t="s">
        <v>32</v>
      </c>
      <c r="F90" s="9">
        <v>10944044.33</v>
      </c>
      <c r="G90" s="9">
        <v>9657942.56</v>
      </c>
      <c r="H90" s="9">
        <f t="shared" si="5"/>
        <v>88.24838669124799</v>
      </c>
    </row>
    <row r="91" spans="1:8" ht="78.75" customHeight="1">
      <c r="A91" s="8" t="s">
        <v>11</v>
      </c>
      <c r="B91" s="5" t="s">
        <v>190</v>
      </c>
      <c r="C91" s="5" t="s">
        <v>2</v>
      </c>
      <c r="D91" s="6" t="s">
        <v>4</v>
      </c>
      <c r="E91" s="59" t="s">
        <v>191</v>
      </c>
      <c r="F91" s="9">
        <v>500</v>
      </c>
      <c r="G91" s="9">
        <v>500</v>
      </c>
      <c r="H91" s="9">
        <f t="shared" si="5"/>
        <v>100</v>
      </c>
    </row>
    <row r="92" spans="1:8" ht="63" customHeight="1">
      <c r="A92" s="8" t="s">
        <v>11</v>
      </c>
      <c r="B92" s="5" t="s">
        <v>192</v>
      </c>
      <c r="C92" s="5" t="s">
        <v>2</v>
      </c>
      <c r="D92" s="6" t="s">
        <v>4</v>
      </c>
      <c r="E92" s="59" t="s">
        <v>193</v>
      </c>
      <c r="F92" s="9">
        <v>0</v>
      </c>
      <c r="G92" s="9">
        <v>94100</v>
      </c>
      <c r="H92" s="9"/>
    </row>
    <row r="93" spans="1:8" ht="78.75" customHeight="1">
      <c r="A93" s="8" t="s">
        <v>11</v>
      </c>
      <c r="B93" s="5" t="s">
        <v>194</v>
      </c>
      <c r="C93" s="5" t="s">
        <v>2</v>
      </c>
      <c r="D93" s="6" t="s">
        <v>4</v>
      </c>
      <c r="E93" s="59" t="s">
        <v>195</v>
      </c>
      <c r="F93" s="9">
        <v>262000</v>
      </c>
      <c r="G93" s="9">
        <v>300401.92</v>
      </c>
      <c r="H93" s="9">
        <f>G93/F93*100</f>
        <v>114.65722137404579</v>
      </c>
    </row>
    <row r="94" spans="1:8" ht="78.75" customHeight="1">
      <c r="A94" s="8" t="s">
        <v>11</v>
      </c>
      <c r="B94" s="5" t="s">
        <v>196</v>
      </c>
      <c r="C94" s="5" t="s">
        <v>2</v>
      </c>
      <c r="D94" s="6" t="s">
        <v>4</v>
      </c>
      <c r="E94" s="59" t="s">
        <v>197</v>
      </c>
      <c r="F94" s="9">
        <v>448606.52</v>
      </c>
      <c r="G94" s="9">
        <v>457171.47</v>
      </c>
      <c r="H94" s="9">
        <f>G94/F94*100</f>
        <v>101.90923439989234</v>
      </c>
    </row>
    <row r="95" spans="1:8" ht="75">
      <c r="A95" s="8" t="s">
        <v>11</v>
      </c>
      <c r="B95" s="5" t="s">
        <v>153</v>
      </c>
      <c r="C95" s="5" t="s">
        <v>2</v>
      </c>
      <c r="D95" s="6" t="s">
        <v>4</v>
      </c>
      <c r="E95" s="4" t="s">
        <v>154</v>
      </c>
      <c r="F95" s="9">
        <v>1768534.88</v>
      </c>
      <c r="G95" s="9">
        <v>905833.9</v>
      </c>
      <c r="H95" s="9">
        <f>G95/F95*100</f>
        <v>51.21945347213056</v>
      </c>
    </row>
    <row r="96" spans="1:8" ht="30">
      <c r="A96" s="8" t="s">
        <v>11</v>
      </c>
      <c r="B96" s="5" t="s">
        <v>67</v>
      </c>
      <c r="C96" s="5" t="s">
        <v>65</v>
      </c>
      <c r="D96" s="6" t="s">
        <v>66</v>
      </c>
      <c r="E96" s="4" t="s">
        <v>70</v>
      </c>
      <c r="F96" s="9"/>
      <c r="G96" s="9">
        <v>-557.98</v>
      </c>
      <c r="H96" s="9"/>
    </row>
    <row r="97" spans="1:8" ht="15">
      <c r="A97" s="29"/>
      <c r="B97" s="40" t="s">
        <v>63</v>
      </c>
      <c r="C97" s="40" t="s">
        <v>2</v>
      </c>
      <c r="D97" s="41" t="s">
        <v>19</v>
      </c>
      <c r="E97" s="38" t="s">
        <v>64</v>
      </c>
      <c r="F97" s="39">
        <f>F98+F99+F100+F101+F102+F103+F104+F105+F106+F107+F108</f>
        <v>177320292.70999998</v>
      </c>
      <c r="G97" s="39">
        <f>G98+G99+G100+G101+G102+G103+G104+G105+G106+G107+G108</f>
        <v>153675655.79999998</v>
      </c>
      <c r="H97" s="39">
        <f aca="true" t="shared" si="6" ref="H97:H106">G97/F97*100</f>
        <v>86.66557755537329</v>
      </c>
    </row>
    <row r="98" spans="1:8" ht="45" customHeight="1">
      <c r="A98" s="8" t="s">
        <v>11</v>
      </c>
      <c r="B98" s="5" t="s">
        <v>141</v>
      </c>
      <c r="C98" s="5" t="s">
        <v>2</v>
      </c>
      <c r="D98" s="6" t="s">
        <v>38</v>
      </c>
      <c r="E98" s="50" t="s">
        <v>140</v>
      </c>
      <c r="F98" s="9">
        <v>23696200</v>
      </c>
      <c r="G98" s="9">
        <v>5030458.95</v>
      </c>
      <c r="H98" s="9">
        <f t="shared" si="6"/>
        <v>21.228968990808653</v>
      </c>
    </row>
    <row r="99" spans="1:8" ht="90.75" customHeight="1">
      <c r="A99" s="8" t="s">
        <v>11</v>
      </c>
      <c r="B99" s="5" t="s">
        <v>198</v>
      </c>
      <c r="C99" s="5" t="s">
        <v>2</v>
      </c>
      <c r="D99" s="6" t="s">
        <v>38</v>
      </c>
      <c r="E99" s="50" t="s">
        <v>199</v>
      </c>
      <c r="F99" s="9">
        <v>37652562.49</v>
      </c>
      <c r="G99" s="9">
        <v>37652562.49</v>
      </c>
      <c r="H99" s="9">
        <f t="shared" si="6"/>
        <v>100</v>
      </c>
    </row>
    <row r="100" spans="1:8" ht="63" customHeight="1">
      <c r="A100" s="8" t="s">
        <v>11</v>
      </c>
      <c r="B100" s="5" t="s">
        <v>103</v>
      </c>
      <c r="C100" s="5" t="s">
        <v>2</v>
      </c>
      <c r="D100" s="6" t="s">
        <v>38</v>
      </c>
      <c r="E100" s="19" t="s">
        <v>104</v>
      </c>
      <c r="F100" s="9">
        <v>19520000</v>
      </c>
      <c r="G100" s="9">
        <v>19520000</v>
      </c>
      <c r="H100" s="9">
        <f t="shared" si="6"/>
        <v>100</v>
      </c>
    </row>
    <row r="101" spans="1:8" ht="23.25" customHeight="1" outlineLevel="5">
      <c r="A101" s="8" t="s">
        <v>11</v>
      </c>
      <c r="B101" s="5" t="s">
        <v>100</v>
      </c>
      <c r="C101" s="5" t="s">
        <v>2</v>
      </c>
      <c r="D101" s="6" t="s">
        <v>38</v>
      </c>
      <c r="E101" s="4" t="s">
        <v>116</v>
      </c>
      <c r="F101" s="9">
        <v>68208559.33</v>
      </c>
      <c r="G101" s="9">
        <v>66082662.39</v>
      </c>
      <c r="H101" s="9">
        <f t="shared" si="6"/>
        <v>96.88324022544636</v>
      </c>
    </row>
    <row r="102" spans="1:8" ht="32.25" customHeight="1" outlineLevel="5">
      <c r="A102" s="8" t="s">
        <v>11</v>
      </c>
      <c r="B102" s="5" t="s">
        <v>142</v>
      </c>
      <c r="C102" s="5" t="s">
        <v>2</v>
      </c>
      <c r="D102" s="6" t="s">
        <v>38</v>
      </c>
      <c r="E102" s="4" t="s">
        <v>146</v>
      </c>
      <c r="F102" s="9">
        <v>10233862</v>
      </c>
      <c r="G102" s="9">
        <v>7957266.28</v>
      </c>
      <c r="H102" s="9">
        <f t="shared" si="6"/>
        <v>77.75428552779</v>
      </c>
    </row>
    <row r="103" spans="1:8" ht="62.25" customHeight="1" outlineLevel="5">
      <c r="A103" s="8" t="s">
        <v>11</v>
      </c>
      <c r="B103" s="5" t="s">
        <v>114</v>
      </c>
      <c r="C103" s="5" t="s">
        <v>2</v>
      </c>
      <c r="D103" s="6" t="s">
        <v>38</v>
      </c>
      <c r="E103" s="4" t="s">
        <v>115</v>
      </c>
      <c r="F103" s="9">
        <v>5612</v>
      </c>
      <c r="G103" s="9">
        <v>4757</v>
      </c>
      <c r="H103" s="9">
        <f t="shared" si="6"/>
        <v>84.7647897362794</v>
      </c>
    </row>
    <row r="104" spans="1:8" ht="34.5" customHeight="1" outlineLevel="5">
      <c r="A104" s="8" t="s">
        <v>11</v>
      </c>
      <c r="B104" s="5" t="s">
        <v>101</v>
      </c>
      <c r="C104" s="5" t="s">
        <v>2</v>
      </c>
      <c r="D104" s="6" t="s">
        <v>38</v>
      </c>
      <c r="E104" s="4" t="s">
        <v>117</v>
      </c>
      <c r="F104" s="9">
        <v>2555763</v>
      </c>
      <c r="G104" s="9">
        <v>2549513.13</v>
      </c>
      <c r="H104" s="9">
        <f t="shared" si="6"/>
        <v>99.75545971985666</v>
      </c>
    </row>
    <row r="105" spans="1:8" ht="46.5" customHeight="1">
      <c r="A105" s="8" t="s">
        <v>11</v>
      </c>
      <c r="B105" s="5" t="s">
        <v>200</v>
      </c>
      <c r="C105" s="5" t="s">
        <v>2</v>
      </c>
      <c r="D105" s="6" t="s">
        <v>38</v>
      </c>
      <c r="E105" s="4" t="s">
        <v>201</v>
      </c>
      <c r="F105" s="9">
        <v>0</v>
      </c>
      <c r="G105" s="9">
        <v>109476</v>
      </c>
      <c r="H105" s="9" t="e">
        <f t="shared" si="6"/>
        <v>#DIV/0!</v>
      </c>
    </row>
    <row r="106" spans="1:8" ht="30" customHeight="1">
      <c r="A106" s="8" t="s">
        <v>11</v>
      </c>
      <c r="B106" s="5" t="s">
        <v>121</v>
      </c>
      <c r="C106" s="5" t="s">
        <v>2</v>
      </c>
      <c r="D106" s="6" t="s">
        <v>38</v>
      </c>
      <c r="E106" s="4" t="s">
        <v>122</v>
      </c>
      <c r="F106" s="9">
        <v>15447733.89</v>
      </c>
      <c r="G106" s="9">
        <v>15134373.91</v>
      </c>
      <c r="H106" s="9">
        <f t="shared" si="6"/>
        <v>97.97148253438745</v>
      </c>
    </row>
    <row r="107" spans="1:8" ht="33" customHeight="1">
      <c r="A107" s="8" t="s">
        <v>11</v>
      </c>
      <c r="B107" s="5" t="s">
        <v>68</v>
      </c>
      <c r="C107" s="5" t="s">
        <v>65</v>
      </c>
      <c r="D107" s="6" t="s">
        <v>38</v>
      </c>
      <c r="E107" s="7" t="s">
        <v>118</v>
      </c>
      <c r="F107" s="9"/>
      <c r="G107" s="9">
        <v>0.14</v>
      </c>
      <c r="H107" s="9"/>
    </row>
    <row r="108" spans="1:8" ht="48" customHeight="1">
      <c r="A108" s="8" t="s">
        <v>11</v>
      </c>
      <c r="B108" s="5" t="s">
        <v>102</v>
      </c>
      <c r="C108" s="5" t="s">
        <v>2</v>
      </c>
      <c r="D108" s="6" t="s">
        <v>38</v>
      </c>
      <c r="E108" s="7" t="s">
        <v>119</v>
      </c>
      <c r="F108" s="9"/>
      <c r="G108" s="9">
        <v>-365414.49</v>
      </c>
      <c r="H108" s="9"/>
    </row>
    <row r="109" spans="1:8" s="45" customFormat="1" ht="28.5" outlineLevel="5">
      <c r="A109" s="42" t="s">
        <v>15</v>
      </c>
      <c r="B109" s="43"/>
      <c r="C109" s="43"/>
      <c r="D109" s="44"/>
      <c r="E109" s="34" t="s">
        <v>82</v>
      </c>
      <c r="F109" s="46">
        <f>F110+F112</f>
        <v>800860040.86</v>
      </c>
      <c r="G109" s="46">
        <f>G110+G112</f>
        <v>772534346.87</v>
      </c>
      <c r="H109" s="46">
        <f aca="true" t="shared" si="7" ref="H109:H118">G109/F109*100</f>
        <v>96.46309060949244</v>
      </c>
    </row>
    <row r="110" spans="1:8" s="58" customFormat="1" ht="17.25" customHeight="1" outlineLevel="5">
      <c r="A110" s="8" t="s">
        <v>15</v>
      </c>
      <c r="B110" s="40" t="s">
        <v>48</v>
      </c>
      <c r="C110" s="40" t="s">
        <v>2</v>
      </c>
      <c r="D110" s="41" t="s">
        <v>19</v>
      </c>
      <c r="E110" s="38" t="s">
        <v>46</v>
      </c>
      <c r="F110" s="39">
        <f>F111</f>
        <v>4900.86</v>
      </c>
      <c r="G110" s="39">
        <f>G111</f>
        <v>4900.86</v>
      </c>
      <c r="H110" s="39">
        <f>G110/F110*100</f>
        <v>100</v>
      </c>
    </row>
    <row r="111" spans="1:8" s="58" customFormat="1" ht="33" customHeight="1" outlineLevel="5">
      <c r="A111" s="8" t="s">
        <v>15</v>
      </c>
      <c r="B111" s="5" t="s">
        <v>73</v>
      </c>
      <c r="C111" s="5" t="s">
        <v>2</v>
      </c>
      <c r="D111" s="6" t="s">
        <v>12</v>
      </c>
      <c r="E111" s="4" t="s">
        <v>13</v>
      </c>
      <c r="F111" s="9">
        <v>4900.86</v>
      </c>
      <c r="G111" s="9">
        <v>4900.86</v>
      </c>
      <c r="H111" s="9">
        <f>G111/F111*100</f>
        <v>100</v>
      </c>
    </row>
    <row r="112" spans="1:8" ht="30.75" customHeight="1">
      <c r="A112" s="29"/>
      <c r="B112" s="40" t="s">
        <v>63</v>
      </c>
      <c r="C112" s="40" t="s">
        <v>2</v>
      </c>
      <c r="D112" s="41" t="s">
        <v>19</v>
      </c>
      <c r="E112" s="38" t="s">
        <v>64</v>
      </c>
      <c r="F112" s="39">
        <f>F113+F114+F115+F117+F118+F119+F116</f>
        <v>800855140</v>
      </c>
      <c r="G112" s="39">
        <f>G113+G114+G115+G117+G118+G119+G116</f>
        <v>772529446.01</v>
      </c>
      <c r="H112" s="39">
        <f t="shared" si="7"/>
        <v>96.46306896525631</v>
      </c>
    </row>
    <row r="113" spans="1:8" ht="30" hidden="1">
      <c r="A113" s="8" t="s">
        <v>15</v>
      </c>
      <c r="B113" s="5" t="s">
        <v>105</v>
      </c>
      <c r="C113" s="5" t="s">
        <v>2</v>
      </c>
      <c r="D113" s="6" t="s">
        <v>38</v>
      </c>
      <c r="E113" s="26" t="s">
        <v>143</v>
      </c>
      <c r="F113" s="9">
        <v>0</v>
      </c>
      <c r="G113" s="9">
        <v>0</v>
      </c>
      <c r="H113" s="9" t="e">
        <f t="shared" si="7"/>
        <v>#DIV/0!</v>
      </c>
    </row>
    <row r="114" spans="1:8" ht="30">
      <c r="A114" s="8" t="s">
        <v>15</v>
      </c>
      <c r="B114" s="5" t="s">
        <v>106</v>
      </c>
      <c r="C114" s="5" t="s">
        <v>2</v>
      </c>
      <c r="D114" s="6" t="s">
        <v>38</v>
      </c>
      <c r="E114" s="26" t="s">
        <v>144</v>
      </c>
      <c r="F114" s="9">
        <v>45497139</v>
      </c>
      <c r="G114" s="9">
        <v>45497139</v>
      </c>
      <c r="H114" s="9">
        <f t="shared" si="7"/>
        <v>100</v>
      </c>
    </row>
    <row r="115" spans="1:8" ht="45.75" customHeight="1">
      <c r="A115" s="8" t="s">
        <v>15</v>
      </c>
      <c r="B115" s="5" t="s">
        <v>107</v>
      </c>
      <c r="C115" s="5" t="s">
        <v>2</v>
      </c>
      <c r="D115" s="6" t="s">
        <v>38</v>
      </c>
      <c r="E115" s="26" t="s">
        <v>123</v>
      </c>
      <c r="F115" s="9">
        <v>630539000</v>
      </c>
      <c r="G115" s="9">
        <v>630539000</v>
      </c>
      <c r="H115" s="9">
        <f t="shared" si="7"/>
        <v>100</v>
      </c>
    </row>
    <row r="116" spans="1:8" ht="45.75" customHeight="1">
      <c r="A116" s="8" t="s">
        <v>15</v>
      </c>
      <c r="B116" s="5" t="s">
        <v>202</v>
      </c>
      <c r="C116" s="5" t="s">
        <v>2</v>
      </c>
      <c r="D116" s="6" t="s">
        <v>38</v>
      </c>
      <c r="E116" s="26" t="s">
        <v>203</v>
      </c>
      <c r="F116" s="9">
        <v>0</v>
      </c>
      <c r="G116" s="9">
        <v>1000000</v>
      </c>
      <c r="H116" s="9"/>
    </row>
    <row r="117" spans="1:8" ht="15">
      <c r="A117" s="8" t="s">
        <v>15</v>
      </c>
      <c r="B117" s="5" t="s">
        <v>100</v>
      </c>
      <c r="C117" s="5" t="s">
        <v>2</v>
      </c>
      <c r="D117" s="6" t="s">
        <v>38</v>
      </c>
      <c r="E117" s="4" t="s">
        <v>145</v>
      </c>
      <c r="F117" s="9">
        <v>117205901</v>
      </c>
      <c r="G117" s="9">
        <v>90921535.84</v>
      </c>
      <c r="H117" s="9">
        <f t="shared" si="7"/>
        <v>77.57419640500865</v>
      </c>
    </row>
    <row r="118" spans="1:8" ht="31.5" customHeight="1">
      <c r="A118" s="8" t="s">
        <v>15</v>
      </c>
      <c r="B118" s="5" t="s">
        <v>142</v>
      </c>
      <c r="C118" s="5" t="s">
        <v>2</v>
      </c>
      <c r="D118" s="6" t="s">
        <v>38</v>
      </c>
      <c r="E118" s="4" t="s">
        <v>147</v>
      </c>
      <c r="F118" s="9">
        <v>2030900</v>
      </c>
      <c r="G118" s="9">
        <v>2012040.66</v>
      </c>
      <c r="H118" s="9">
        <f t="shared" si="7"/>
        <v>99.07138017627652</v>
      </c>
    </row>
    <row r="119" spans="1:8" ht="30">
      <c r="A119" s="8" t="s">
        <v>15</v>
      </c>
      <c r="B119" s="5" t="s">
        <v>121</v>
      </c>
      <c r="C119" s="5" t="s">
        <v>2</v>
      </c>
      <c r="D119" s="6" t="s">
        <v>38</v>
      </c>
      <c r="E119" s="4" t="s">
        <v>122</v>
      </c>
      <c r="F119" s="9">
        <v>5582200</v>
      </c>
      <c r="G119" s="9">
        <v>2559730.51</v>
      </c>
      <c r="H119" s="9">
        <f>G119/F119*100</f>
        <v>45.85522750886747</v>
      </c>
    </row>
    <row r="120" spans="1:9" ht="28.5" outlineLevel="5">
      <c r="A120" s="25" t="s">
        <v>16</v>
      </c>
      <c r="B120" s="22"/>
      <c r="C120" s="22"/>
      <c r="D120" s="23"/>
      <c r="E120" s="34" t="s">
        <v>83</v>
      </c>
      <c r="F120" s="20">
        <f>F121+F123</f>
        <v>993209686.73</v>
      </c>
      <c r="G120" s="20">
        <f>G121+G123</f>
        <v>978890435.79</v>
      </c>
      <c r="H120" s="20">
        <f aca="true" t="shared" si="8" ref="H120:H131">G120/F120*100</f>
        <v>98.55828521093626</v>
      </c>
      <c r="I120" s="11"/>
    </row>
    <row r="121" spans="1:8" ht="15" outlineLevel="5">
      <c r="A121" s="48"/>
      <c r="B121" s="40" t="s">
        <v>48</v>
      </c>
      <c r="C121" s="40" t="s">
        <v>2</v>
      </c>
      <c r="D121" s="41" t="s">
        <v>19</v>
      </c>
      <c r="E121" s="38" t="s">
        <v>46</v>
      </c>
      <c r="F121" s="39">
        <f>F122</f>
        <v>5747.84</v>
      </c>
      <c r="G121" s="39">
        <f>G122</f>
        <v>5747.84</v>
      </c>
      <c r="H121" s="39">
        <f t="shared" si="8"/>
        <v>100</v>
      </c>
    </row>
    <row r="122" spans="1:8" ht="33.75" customHeight="1">
      <c r="A122" s="18" t="s">
        <v>16</v>
      </c>
      <c r="B122" s="5" t="s">
        <v>73</v>
      </c>
      <c r="C122" s="5" t="s">
        <v>2</v>
      </c>
      <c r="D122" s="6" t="s">
        <v>12</v>
      </c>
      <c r="E122" s="4" t="s">
        <v>13</v>
      </c>
      <c r="F122" s="9">
        <v>5747.84</v>
      </c>
      <c r="G122" s="9">
        <v>5747.84</v>
      </c>
      <c r="H122" s="9">
        <f t="shared" si="8"/>
        <v>100</v>
      </c>
    </row>
    <row r="123" spans="1:8" ht="21.75" customHeight="1">
      <c r="A123" s="29"/>
      <c r="B123" s="40" t="s">
        <v>63</v>
      </c>
      <c r="C123" s="40" t="s">
        <v>2</v>
      </c>
      <c r="D123" s="41" t="s">
        <v>19</v>
      </c>
      <c r="E123" s="38" t="s">
        <v>64</v>
      </c>
      <c r="F123" s="39">
        <f>F124+F125+F126+F127+F128+F129+F130+F131+F132+F134+F135</f>
        <v>993203938.89</v>
      </c>
      <c r="G123" s="39">
        <f>G124+G125+G126+G127+G128+G129+G130+G131+G132+G134+G135</f>
        <v>978884687.9499999</v>
      </c>
      <c r="H123" s="39">
        <f t="shared" si="8"/>
        <v>98.55827686748773</v>
      </c>
    </row>
    <row r="124" spans="1:8" ht="50.25" customHeight="1">
      <c r="A124" s="18" t="s">
        <v>16</v>
      </c>
      <c r="B124" s="5" t="s">
        <v>141</v>
      </c>
      <c r="C124" s="5" t="s">
        <v>2</v>
      </c>
      <c r="D124" s="6" t="s">
        <v>38</v>
      </c>
      <c r="E124" s="50" t="s">
        <v>140</v>
      </c>
      <c r="F124" s="16">
        <v>2120000</v>
      </c>
      <c r="G124" s="16">
        <v>580142</v>
      </c>
      <c r="H124" s="16">
        <f>G124/F124*100</f>
        <v>27.365188679245282</v>
      </c>
    </row>
    <row r="125" spans="1:8" ht="60" customHeight="1">
      <c r="A125" s="18" t="s">
        <v>16</v>
      </c>
      <c r="B125" s="5" t="s">
        <v>204</v>
      </c>
      <c r="C125" s="5" t="s">
        <v>2</v>
      </c>
      <c r="D125" s="6" t="s">
        <v>38</v>
      </c>
      <c r="E125" s="50" t="s">
        <v>205</v>
      </c>
      <c r="F125" s="16">
        <v>3351173.89</v>
      </c>
      <c r="G125" s="16">
        <v>3351173.89</v>
      </c>
      <c r="H125" s="16">
        <f>G125/F125*100</f>
        <v>100</v>
      </c>
    </row>
    <row r="126" spans="1:8" ht="60">
      <c r="A126" s="18" t="s">
        <v>16</v>
      </c>
      <c r="B126" s="5" t="s">
        <v>206</v>
      </c>
      <c r="C126" s="5" t="s">
        <v>2</v>
      </c>
      <c r="D126" s="6" t="s">
        <v>38</v>
      </c>
      <c r="E126" s="50" t="s">
        <v>207</v>
      </c>
      <c r="F126" s="16">
        <v>15917200</v>
      </c>
      <c r="G126" s="16">
        <v>14603388.9</v>
      </c>
      <c r="H126" s="16">
        <f>G126/F126*100</f>
        <v>91.74596599904507</v>
      </c>
    </row>
    <row r="127" spans="1:8" ht="23.25" customHeight="1">
      <c r="A127" s="18" t="s">
        <v>16</v>
      </c>
      <c r="B127" s="2" t="s">
        <v>100</v>
      </c>
      <c r="C127" s="2" t="s">
        <v>2</v>
      </c>
      <c r="D127" s="6" t="s">
        <v>38</v>
      </c>
      <c r="E127" s="17" t="s">
        <v>71</v>
      </c>
      <c r="F127" s="16">
        <v>23021345</v>
      </c>
      <c r="G127" s="16">
        <v>19230597.59</v>
      </c>
      <c r="H127" s="16">
        <f t="shared" si="8"/>
        <v>83.53377089826854</v>
      </c>
    </row>
    <row r="128" spans="1:8" ht="34.5" customHeight="1">
      <c r="A128" s="8" t="s">
        <v>16</v>
      </c>
      <c r="B128" s="5" t="s">
        <v>142</v>
      </c>
      <c r="C128" s="5" t="s">
        <v>2</v>
      </c>
      <c r="D128" s="6" t="s">
        <v>38</v>
      </c>
      <c r="E128" s="4" t="s">
        <v>147</v>
      </c>
      <c r="F128" s="9">
        <v>25051800</v>
      </c>
      <c r="G128" s="9">
        <v>21158292.56</v>
      </c>
      <c r="H128" s="9">
        <f t="shared" si="8"/>
        <v>84.4581729057393</v>
      </c>
    </row>
    <row r="129" spans="1:8" ht="45.75" customHeight="1">
      <c r="A129" s="18" t="s">
        <v>16</v>
      </c>
      <c r="B129" s="2" t="s">
        <v>108</v>
      </c>
      <c r="C129" s="2" t="s">
        <v>2</v>
      </c>
      <c r="D129" s="6" t="s">
        <v>38</v>
      </c>
      <c r="E129" s="17" t="s">
        <v>84</v>
      </c>
      <c r="F129" s="16">
        <v>32413300</v>
      </c>
      <c r="G129" s="16">
        <v>31943506.34</v>
      </c>
      <c r="H129" s="16">
        <f t="shared" si="8"/>
        <v>98.55061453168915</v>
      </c>
    </row>
    <row r="130" spans="1:8" ht="80.25" customHeight="1">
      <c r="A130" s="18" t="s">
        <v>16</v>
      </c>
      <c r="B130" s="2" t="s">
        <v>109</v>
      </c>
      <c r="C130" s="2" t="s">
        <v>2</v>
      </c>
      <c r="D130" s="6" t="s">
        <v>38</v>
      </c>
      <c r="E130" s="32" t="s">
        <v>85</v>
      </c>
      <c r="F130" s="16">
        <v>16588000</v>
      </c>
      <c r="G130" s="16">
        <v>13394273.02</v>
      </c>
      <c r="H130" s="16">
        <f t="shared" si="8"/>
        <v>80.74676284060767</v>
      </c>
    </row>
    <row r="131" spans="1:8" ht="21.75" customHeight="1">
      <c r="A131" s="8" t="s">
        <v>16</v>
      </c>
      <c r="B131" s="5" t="s">
        <v>148</v>
      </c>
      <c r="C131" s="5" t="s">
        <v>2</v>
      </c>
      <c r="D131" s="6" t="s">
        <v>38</v>
      </c>
      <c r="E131" s="4" t="s">
        <v>149</v>
      </c>
      <c r="F131" s="9">
        <v>860666500</v>
      </c>
      <c r="G131" s="9">
        <v>860666500</v>
      </c>
      <c r="H131" s="16">
        <f t="shared" si="8"/>
        <v>100</v>
      </c>
    </row>
    <row r="132" spans="1:8" ht="64.5" customHeight="1">
      <c r="A132" s="8" t="s">
        <v>16</v>
      </c>
      <c r="B132" s="5" t="s">
        <v>208</v>
      </c>
      <c r="C132" s="5" t="s">
        <v>2</v>
      </c>
      <c r="D132" s="6" t="s">
        <v>38</v>
      </c>
      <c r="E132" s="4" t="s">
        <v>209</v>
      </c>
      <c r="F132" s="9">
        <v>14074620</v>
      </c>
      <c r="G132" s="9">
        <v>14000198.64</v>
      </c>
      <c r="H132" s="16">
        <f>G132/F132*100</f>
        <v>99.47123716306373</v>
      </c>
    </row>
    <row r="133" spans="1:8" ht="33" customHeight="1" hidden="1">
      <c r="A133" s="8" t="s">
        <v>16</v>
      </c>
      <c r="B133" s="5" t="s">
        <v>68</v>
      </c>
      <c r="C133" s="5" t="s">
        <v>65</v>
      </c>
      <c r="D133" s="6" t="s">
        <v>38</v>
      </c>
      <c r="E133" s="7" t="s">
        <v>69</v>
      </c>
      <c r="F133" s="9"/>
      <c r="G133" s="9">
        <v>0</v>
      </c>
      <c r="H133" s="16"/>
    </row>
    <row r="134" spans="1:8" ht="33" customHeight="1">
      <c r="A134" s="8" t="s">
        <v>16</v>
      </c>
      <c r="B134" s="5" t="s">
        <v>150</v>
      </c>
      <c r="C134" s="5" t="s">
        <v>65</v>
      </c>
      <c r="D134" s="6" t="s">
        <v>38</v>
      </c>
      <c r="E134" s="7" t="s">
        <v>151</v>
      </c>
      <c r="F134" s="9"/>
      <c r="G134" s="9">
        <v>3836.55</v>
      </c>
      <c r="H134" s="16"/>
    </row>
    <row r="135" spans="1:8" ht="48" customHeight="1">
      <c r="A135" s="8" t="s">
        <v>16</v>
      </c>
      <c r="B135" s="5" t="s">
        <v>102</v>
      </c>
      <c r="C135" s="5" t="s">
        <v>2</v>
      </c>
      <c r="D135" s="6" t="s">
        <v>38</v>
      </c>
      <c r="E135" s="7" t="s">
        <v>75</v>
      </c>
      <c r="F135" s="9"/>
      <c r="G135" s="9">
        <v>-47221.54</v>
      </c>
      <c r="H135" s="16"/>
    </row>
    <row r="136" spans="1:8" s="45" customFormat="1" ht="28.5" outlineLevel="5">
      <c r="A136" s="42" t="s">
        <v>17</v>
      </c>
      <c r="B136" s="43"/>
      <c r="C136" s="43"/>
      <c r="D136" s="44"/>
      <c r="E136" s="34" t="s">
        <v>86</v>
      </c>
      <c r="F136" s="46">
        <f>F137+F139</f>
        <v>1033260.7</v>
      </c>
      <c r="G136" s="46">
        <f>G137+G139</f>
        <v>1033299.2999999999</v>
      </c>
      <c r="H136" s="46">
        <f aca="true" t="shared" si="9" ref="H136:H141">G136/F136*100</f>
        <v>100.00373574645778</v>
      </c>
    </row>
    <row r="137" spans="1:8" s="45" customFormat="1" ht="15" outlineLevel="5">
      <c r="A137" s="48"/>
      <c r="B137" s="40" t="s">
        <v>48</v>
      </c>
      <c r="C137" s="40" t="s">
        <v>2</v>
      </c>
      <c r="D137" s="41" t="s">
        <v>19</v>
      </c>
      <c r="E137" s="38" t="s">
        <v>46</v>
      </c>
      <c r="F137" s="39">
        <f>F138</f>
        <v>33260.7</v>
      </c>
      <c r="G137" s="39">
        <f>G138</f>
        <v>33260.7</v>
      </c>
      <c r="H137" s="39">
        <f t="shared" si="9"/>
        <v>100</v>
      </c>
    </row>
    <row r="138" spans="1:8" ht="33.75" customHeight="1">
      <c r="A138" s="8" t="s">
        <v>17</v>
      </c>
      <c r="B138" s="5" t="s">
        <v>73</v>
      </c>
      <c r="C138" s="5" t="s">
        <v>2</v>
      </c>
      <c r="D138" s="6" t="s">
        <v>12</v>
      </c>
      <c r="E138" s="4" t="s">
        <v>13</v>
      </c>
      <c r="F138" s="9">
        <v>33260.7</v>
      </c>
      <c r="G138" s="9">
        <v>33260.7</v>
      </c>
      <c r="H138" s="9">
        <f t="shared" si="9"/>
        <v>100</v>
      </c>
    </row>
    <row r="139" spans="1:8" ht="22.5" customHeight="1">
      <c r="A139" s="29"/>
      <c r="B139" s="40" t="s">
        <v>63</v>
      </c>
      <c r="C139" s="40" t="s">
        <v>2</v>
      </c>
      <c r="D139" s="41" t="s">
        <v>19</v>
      </c>
      <c r="E139" s="38" t="s">
        <v>64</v>
      </c>
      <c r="F139" s="39">
        <f>F141+F142</f>
        <v>1000000</v>
      </c>
      <c r="G139" s="39">
        <f>G141+G142</f>
        <v>1000038.6</v>
      </c>
      <c r="H139" s="39">
        <f t="shared" si="9"/>
        <v>100.00385999999999</v>
      </c>
    </row>
    <row r="140" spans="1:8" ht="35.25" customHeight="1" hidden="1">
      <c r="A140" s="8" t="s">
        <v>17</v>
      </c>
      <c r="B140" s="5" t="s">
        <v>110</v>
      </c>
      <c r="C140" s="5" t="s">
        <v>2</v>
      </c>
      <c r="D140" s="6" t="s">
        <v>38</v>
      </c>
      <c r="E140" s="4" t="s">
        <v>111</v>
      </c>
      <c r="F140" s="9">
        <v>0</v>
      </c>
      <c r="G140" s="9">
        <v>0</v>
      </c>
      <c r="H140" s="9" t="e">
        <f t="shared" si="9"/>
        <v>#DIV/0!</v>
      </c>
    </row>
    <row r="141" spans="1:8" ht="33" customHeight="1">
      <c r="A141" s="8" t="s">
        <v>17</v>
      </c>
      <c r="B141" s="2" t="s">
        <v>210</v>
      </c>
      <c r="C141" s="2" t="s">
        <v>2</v>
      </c>
      <c r="D141" s="6" t="s">
        <v>38</v>
      </c>
      <c r="E141" s="17" t="s">
        <v>211</v>
      </c>
      <c r="F141" s="16">
        <v>1000000</v>
      </c>
      <c r="G141" s="16">
        <v>1000000</v>
      </c>
      <c r="H141" s="16">
        <f t="shared" si="9"/>
        <v>100</v>
      </c>
    </row>
    <row r="142" spans="1:8" ht="33" customHeight="1">
      <c r="A142" s="8" t="s">
        <v>17</v>
      </c>
      <c r="B142" s="5" t="s">
        <v>150</v>
      </c>
      <c r="C142" s="5" t="s">
        <v>65</v>
      </c>
      <c r="D142" s="6" t="s">
        <v>38</v>
      </c>
      <c r="E142" s="7" t="s">
        <v>151</v>
      </c>
      <c r="F142" s="9"/>
      <c r="G142" s="9">
        <v>38.6</v>
      </c>
      <c r="H142" s="16"/>
    </row>
    <row r="143" spans="1:8" ht="15">
      <c r="A143" s="42" t="s">
        <v>97</v>
      </c>
      <c r="B143" s="43"/>
      <c r="C143" s="43"/>
      <c r="D143" s="44"/>
      <c r="E143" s="34" t="s">
        <v>212</v>
      </c>
      <c r="F143" s="46">
        <f>F144</f>
        <v>15240.630000000001</v>
      </c>
      <c r="G143" s="46">
        <f>G144</f>
        <v>1240.63</v>
      </c>
      <c r="H143" s="46">
        <f>G143/F143*100</f>
        <v>8.14028029025047</v>
      </c>
    </row>
    <row r="144" spans="1:8" ht="15">
      <c r="A144" s="48"/>
      <c r="B144" s="40" t="s">
        <v>48</v>
      </c>
      <c r="C144" s="40" t="s">
        <v>2</v>
      </c>
      <c r="D144" s="41" t="s">
        <v>19</v>
      </c>
      <c r="E144" s="38" t="s">
        <v>46</v>
      </c>
      <c r="F144" s="39">
        <f>F145+F146</f>
        <v>15240.630000000001</v>
      </c>
      <c r="G144" s="39">
        <f>G145+G146</f>
        <v>1240.63</v>
      </c>
      <c r="H144" s="39">
        <f>G144/F144*100</f>
        <v>8.14028029025047</v>
      </c>
    </row>
    <row r="145" spans="1:8" ht="45">
      <c r="A145" s="8" t="s">
        <v>97</v>
      </c>
      <c r="B145" s="5" t="s">
        <v>73</v>
      </c>
      <c r="C145" s="5" t="s">
        <v>2</v>
      </c>
      <c r="D145" s="6" t="s">
        <v>12</v>
      </c>
      <c r="E145" s="4" t="s">
        <v>13</v>
      </c>
      <c r="F145" s="9">
        <v>1240.63</v>
      </c>
      <c r="G145" s="9">
        <v>1240.63</v>
      </c>
      <c r="H145" s="60">
        <f>G145/F145*100</f>
        <v>100</v>
      </c>
    </row>
    <row r="146" spans="1:8" ht="75">
      <c r="A146" s="8" t="s">
        <v>97</v>
      </c>
      <c r="B146" s="5" t="s">
        <v>196</v>
      </c>
      <c r="C146" s="5" t="s">
        <v>2</v>
      </c>
      <c r="D146" s="6" t="s">
        <v>4</v>
      </c>
      <c r="E146" s="59" t="s">
        <v>197</v>
      </c>
      <c r="F146" s="9">
        <v>14000</v>
      </c>
      <c r="G146" s="9">
        <v>0</v>
      </c>
      <c r="H146" s="60">
        <f>G146/F146*100</f>
        <v>0</v>
      </c>
    </row>
    <row r="147" spans="1:8" s="45" customFormat="1" ht="22.5" customHeight="1">
      <c r="A147" s="64" t="s">
        <v>18</v>
      </c>
      <c r="B147" s="64"/>
      <c r="C147" s="64"/>
      <c r="D147" s="64"/>
      <c r="E147" s="64"/>
      <c r="F147" s="49">
        <f>F9+F15+F21+F24+F27+F45+F48+F51+F54+F67+F73+F76+F79+F109+F120+F136+F143</f>
        <v>2884990499.21</v>
      </c>
      <c r="G147" s="49">
        <f>G9+G15+G21+G24+G27+G45+G48+G51+G54+G67+G73+G76+G79+G109+G120+G136+G143</f>
        <v>2810235540.44</v>
      </c>
      <c r="H147" s="49">
        <f>G147/F147*100</f>
        <v>97.40883171745382</v>
      </c>
    </row>
    <row r="148" spans="1:8" ht="15">
      <c r="A148" s="13"/>
      <c r="B148" s="13"/>
      <c r="C148" s="13"/>
      <c r="D148" s="13"/>
      <c r="E148" s="13"/>
      <c r="F148" s="33"/>
      <c r="G148" s="33"/>
      <c r="H148" s="33"/>
    </row>
    <row r="149" spans="5:7" ht="25.5" customHeight="1">
      <c r="E149" s="61"/>
      <c r="F149" s="61"/>
      <c r="G149" s="11"/>
    </row>
    <row r="150" spans="1:8" ht="15.75">
      <c r="A150" s="27"/>
      <c r="B150" s="27"/>
      <c r="C150" s="27"/>
      <c r="D150" s="27"/>
      <c r="E150" s="27"/>
      <c r="F150" s="27"/>
      <c r="G150" s="27"/>
      <c r="H150" s="27"/>
    </row>
    <row r="151" spans="1:6" ht="15.75">
      <c r="A151" s="27"/>
      <c r="E151" s="27"/>
      <c r="F151" s="35"/>
    </row>
    <row r="154" spans="1:8" ht="15.75">
      <c r="A154" s="27"/>
      <c r="B154" s="27"/>
      <c r="C154" s="27"/>
      <c r="D154" s="27"/>
      <c r="E154" s="27"/>
      <c r="F154" s="27"/>
      <c r="G154" s="27"/>
      <c r="H154" s="27"/>
    </row>
    <row r="155" spans="1:6" ht="15.75">
      <c r="A155" s="27"/>
      <c r="E155" s="27"/>
      <c r="F155" s="35"/>
    </row>
    <row r="156" spans="1:8" ht="15.75">
      <c r="A156" s="27"/>
      <c r="B156" s="27"/>
      <c r="C156" s="27"/>
      <c r="D156" s="27"/>
      <c r="E156" s="27"/>
      <c r="F156" s="27"/>
      <c r="G156" s="27"/>
      <c r="H156" s="27"/>
    </row>
    <row r="159" spans="6:8" ht="15">
      <c r="F159" s="11"/>
      <c r="G159" s="11"/>
      <c r="H159" s="11"/>
    </row>
  </sheetData>
  <sheetProtection/>
  <mergeCells count="7">
    <mergeCell ref="E149:F149"/>
    <mergeCell ref="B8:D8"/>
    <mergeCell ref="A147:E147"/>
    <mergeCell ref="G1:H1"/>
    <mergeCell ref="E2:H2"/>
    <mergeCell ref="E3:H3"/>
    <mergeCell ref="A6:H6"/>
  </mergeCells>
  <printOptions/>
  <pageMargins left="0.7874015748031497" right="0.5905511811023623" top="0.5905511811023623" bottom="0.5905511811023623" header="0.3937007874015748" footer="0.5118110236220472"/>
  <pageSetup fitToHeight="9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KomissarovaNI</cp:lastModifiedBy>
  <cp:lastPrinted>2021-03-30T06:39:15Z</cp:lastPrinted>
  <dcterms:created xsi:type="dcterms:W3CDTF">2012-02-14T14:26:26Z</dcterms:created>
  <dcterms:modified xsi:type="dcterms:W3CDTF">2021-04-14T06:15:49Z</dcterms:modified>
  <cp:category/>
  <cp:version/>
  <cp:contentType/>
  <cp:contentStatus/>
</cp:coreProperties>
</file>