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1 кв" sheetId="1" r:id="rId1"/>
  </sheets>
  <definedNames>
    <definedName name="_xlnm.Print_Titles" localSheetId="0">'1 кв'!$4:$5</definedName>
  </definedNames>
  <calcPr fullCalcOnLoad="1"/>
</workbook>
</file>

<file path=xl/sharedStrings.xml><?xml version="1.0" encoding="utf-8"?>
<sst xmlns="http://schemas.openxmlformats.org/spreadsheetml/2006/main" count="90" uniqueCount="90">
  <si>
    <t>Единица измерения: руб.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</si>
  <si>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</si>
  <si>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</si>
  <si>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</si>
  <si>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</si>
  <si>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</si>
  <si>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</si>
  <si>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</si>
  <si>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</si>
  <si>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</si>
  <si>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</si>
  <si>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</si>
  <si>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</si>
  <si>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</si>
  <si>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</si>
  <si>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</si>
  <si>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</si>
  <si>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>0309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</si>
  <si>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</si>
  <si>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</si>
  <si>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</si>
  <si>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</si>
  <si>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</si>
  <si>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</si>
  <si>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</si>
  <si>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</si>
  <si>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Связь и информатика</t>
  </si>
  <si>
    <t>0410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</si>
  <si>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</si>
  <si>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</si>
  <si>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</si>
  <si>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</si>
  <si>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</si>
  <si>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</si>
  <si>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</si>
  <si>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</si>
  <si>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</si>
  <si>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</si>
  <si>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</si>
  <si>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</si>
  <si>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</si>
  <si>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</si>
  <si>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</si>
  <si>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</si>
  <si>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</si>
  <si>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</si>
  <si>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</si>
  <si>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</si>
  <si>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</si>
  <si>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</si>
  <si>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</si>
  <si>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</si>
  <si>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</si>
  <si>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</si>
  <si>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</si>
  <si>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</si>
  <si>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</si>
  <si>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</si>
  <si>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</si>
  <si>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</si>
  <si>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</si>
  <si>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</si>
  <si>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</si>
  <si>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</si>
  <si>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Физическая культура
</t>
  </si>
  <si>
    <t>1101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</si>
  <si>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</si>
  <si>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</si>
  <si>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</si>
  <si>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</si>
  <si>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</si>
  <si>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</si>
  <si>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внутреннего государственного и муниципального долга</t>
  </si>
  <si>
    <t>1301</t>
  </si>
  <si>
    <t>ВСЕГО РАСХОДОВ:</t>
  </si>
  <si>
    <t>Раздел, подраздел</t>
  </si>
  <si>
    <t>Наименование расходов</t>
  </si>
  <si>
    <t>%                             исполнения</t>
  </si>
  <si>
    <t xml:space="preserve">   </t>
  </si>
  <si>
    <t>Отклонение                                                                      (гр.4-гр.3)</t>
  </si>
  <si>
    <t>0705</t>
  </si>
  <si>
    <t>Профессиональная подготовка, переподготовка и повышение квалификации</t>
  </si>
  <si>
    <t>1006</t>
  </si>
  <si>
    <t>Другие вопросы в области социальной политики</t>
  </si>
  <si>
    <t>Исполнено за                                                    1 квартал                                      2020 года</t>
  </si>
  <si>
    <t>Сравнительный анализ исполнения расходной части местного бюджета ЗАТО Александровск за 1 квартал 2020 и 2021 годов</t>
  </si>
  <si>
    <t>0310</t>
  </si>
  <si>
    <t xml:space="preserve">      Гражданская оборона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</si>
  <si>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</si>
  <si>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Исполнено за                                                     1 квартал                                      2021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</si>
</sst>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2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left" vertical="top" wrapText="1" indent="2"/>
      <protection/>
    </xf>
    <xf numFmtId="0" fontId="27" fillId="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center" vertical="top"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20" borderId="0">
      <alignment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8" fillId="0" borderId="1">
      <alignment horizontal="left"/>
      <protection/>
    </xf>
    <xf numFmtId="0" fontId="27" fillId="0" borderId="1">
      <alignment horizontal="center" vertical="center" wrapText="1"/>
      <protection/>
    </xf>
    <xf numFmtId="4" fontId="27" fillId="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27" fillId="0" borderId="0">
      <alignment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0">
      <alignment horizontal="left" wrapText="1"/>
      <protection/>
    </xf>
    <xf numFmtId="10" fontId="27" fillId="0" borderId="1">
      <alignment horizontal="right" vertical="top" shrinkToFit="1"/>
      <protection/>
    </xf>
    <xf numFmtId="10" fontId="28" fillId="21" borderId="1">
      <alignment horizontal="right" vertical="top" shrinkToFit="1"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7" fillId="0" borderId="0">
      <alignment horizontal="right"/>
      <protection/>
    </xf>
    <xf numFmtId="0" fontId="27" fillId="0" borderId="0">
      <alignment vertical="top"/>
      <protection/>
    </xf>
    <xf numFmtId="0" fontId="28" fillId="0" borderId="1">
      <alignment vertical="top" wrapText="1"/>
      <protection/>
    </xf>
    <xf numFmtId="0" fontId="27" fillId="20" borderId="0">
      <alignment horizontal="center"/>
      <protection/>
    </xf>
    <xf numFmtId="0" fontId="27" fillId="20" borderId="0">
      <alignment horizontal="left"/>
      <protection/>
    </xf>
    <xf numFmtId="4" fontId="28" fillId="22" borderId="1">
      <alignment horizontal="right" vertical="top" shrinkToFit="1"/>
      <protection/>
    </xf>
    <xf numFmtId="10" fontId="28" fillId="22" borderId="1">
      <alignment horizontal="right" vertical="top" shrinkToFit="1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2" applyNumberFormat="0" applyAlignment="0" applyProtection="0"/>
    <xf numFmtId="0" fontId="31" fillId="30" borderId="3" applyNumberFormat="0" applyAlignment="0" applyProtection="0"/>
    <xf numFmtId="0" fontId="32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4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5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5" fillId="0" borderId="1" xfId="77" applyNumberFormat="1" applyFont="1" applyFill="1" applyProtection="1">
      <alignment vertical="top" wrapText="1"/>
      <protection/>
    </xf>
    <xf numFmtId="1" fontId="45" fillId="0" borderId="1" xfId="43" applyNumberFormat="1" applyFont="1" applyFill="1" applyProtection="1">
      <alignment horizontal="center" vertical="top" shrinkToFit="1"/>
      <protection/>
    </xf>
    <xf numFmtId="4" fontId="45" fillId="0" borderId="1" xfId="80" applyFont="1" applyFill="1" applyProtection="1">
      <alignment horizontal="right" vertical="top" shrinkToFit="1"/>
      <protection/>
    </xf>
    <xf numFmtId="0" fontId="2" fillId="0" borderId="0" xfId="0" applyFont="1" applyFill="1" applyAlignment="1" applyProtection="1">
      <alignment/>
      <protection locked="0"/>
    </xf>
    <xf numFmtId="0" fontId="27" fillId="0" borderId="1" xfId="57" applyNumberFormat="1" applyFont="1" applyFill="1" applyAlignment="1" applyProtection="1">
      <alignment horizontal="center" vertical="center" wrapText="1"/>
      <protection/>
    </xf>
    <xf numFmtId="0" fontId="46" fillId="0" borderId="1" xfId="57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4" fontId="2" fillId="0" borderId="0" xfId="0" applyNumberFormat="1" applyFont="1" applyFill="1" applyAlignment="1" applyProtection="1">
      <alignment/>
      <protection locked="0"/>
    </xf>
    <xf numFmtId="0" fontId="46" fillId="13" borderId="11" xfId="54" applyFont="1" applyFill="1" applyBorder="1" applyAlignment="1" applyProtection="1">
      <alignment/>
      <protection locked="0"/>
    </xf>
    <xf numFmtId="0" fontId="46" fillId="13" borderId="12" xfId="54" applyNumberFormat="1" applyFont="1" applyFill="1" applyBorder="1" applyAlignment="1" applyProtection="1">
      <alignment/>
      <protection/>
    </xf>
    <xf numFmtId="4" fontId="46" fillId="13" borderId="1" xfId="57" applyFont="1" applyFill="1" applyProtection="1">
      <alignment horizontal="right" vertical="top" shrinkToFit="1"/>
      <protection/>
    </xf>
    <xf numFmtId="4" fontId="46" fillId="13" borderId="1" xfId="80" applyFont="1" applyFill="1" applyProtection="1">
      <alignment horizontal="right" vertical="top" shrinkToFit="1"/>
      <protection/>
    </xf>
    <xf numFmtId="1" fontId="46" fillId="13" borderId="1" xfId="43" applyNumberFormat="1" applyFont="1" applyFill="1" applyProtection="1">
      <alignment horizontal="center" vertical="top" shrinkToFit="1"/>
      <protection/>
    </xf>
    <xf numFmtId="0" fontId="46" fillId="13" borderId="1" xfId="77" applyNumberFormat="1" applyFont="1" applyFill="1" applyProtection="1">
      <alignment vertical="top" wrapText="1"/>
      <protection/>
    </xf>
    <xf numFmtId="4" fontId="45" fillId="0" borderId="1" xfId="81" applyNumberFormat="1" applyFont="1" applyFill="1" applyProtection="1">
      <alignment horizontal="right" vertical="top" shrinkToFit="1"/>
      <protection/>
    </xf>
    <xf numFmtId="49" fontId="45" fillId="0" borderId="1" xfId="43" applyNumberFormat="1" applyFont="1" applyFill="1" applyProtection="1">
      <alignment horizontal="center" vertical="top" shrinkToFit="1"/>
      <protection/>
    </xf>
    <xf numFmtId="4" fontId="45" fillId="0" borderId="13" xfId="80" applyFont="1" applyFill="1" applyBorder="1" applyProtection="1">
      <alignment horizontal="right" vertical="top" shrinkToFit="1"/>
      <protection/>
    </xf>
    <xf numFmtId="0" fontId="46" fillId="0" borderId="0" xfId="43" applyNumberFormat="1" applyFont="1" applyFill="1" applyBorder="1" applyAlignment="1" applyProtection="1">
      <alignment horizontal="center" vertical="center" wrapText="1"/>
      <protection/>
    </xf>
    <xf numFmtId="0" fontId="27" fillId="0" borderId="0" xfId="43" applyNumberFormat="1" applyFont="1" applyFill="1" applyBorder="1" applyAlignment="1" applyProtection="1">
      <alignment horizontal="right" vertical="center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0"/>
  <sheetViews>
    <sheetView showGridLines="0" tabSelected="1" zoomScalePageLayoutView="0" workbookViewId="0" topLeftCell="A1">
      <pane ySplit="5" topLeftCell="A30" activePane="bottomLeft" state="frozen"/>
      <selection pane="topLeft" activeCell="A1" sqref="A1"/>
      <selection pane="bottomLeft" activeCell="A2" sqref="A2:F2"/>
    </sheetView>
  </sheetViews>
  <sheetFormatPr defaultColWidth="9.140625" defaultRowHeight="15" outlineLevelRow="1"/>
  <cols>
    <col min="1" max="1" width="11.421875" style="2" customWidth="1"/>
    <col min="2" max="2" width="38.00390625" style="2" customWidth="1"/>
    <col min="3" max="3" width="16.421875" style="2" customWidth="1"/>
    <col min="4" max="4" width="20.00390625" style="2" customWidth="1"/>
    <col min="5" max="5" width="16.7109375" style="2" customWidth="1"/>
    <col min="6" max="6" width="13.7109375" style="2" customWidth="1"/>
    <col min="7" max="16384" width="9.140625" style="2" customWidth="1"/>
  </cols>
  <sheetData>
    <row r="2" spans="1:6" ht="34.5" customHeight="1">
      <c r="A2" s="20" t="s">
        <v>85</v>
      </c>
      <c r="B2" s="20"/>
      <c r="C2" s="20"/>
      <c r="D2" s="20"/>
      <c r="E2" s="20"/>
      <c r="F2" s="20"/>
    </row>
    <row r="3" spans="1:6" ht="15.75">
      <c r="A3" s="21" t="s">
        <v>0</v>
      </c>
      <c r="B3" s="21"/>
      <c r="C3" s="21"/>
      <c r="D3" s="21"/>
      <c r="E3" s="21"/>
      <c r="F3" s="21"/>
    </row>
    <row r="4" spans="1:6" ht="52.5" customHeight="1">
      <c r="A4" s="8" t="s">
        <v>75</v>
      </c>
      <c r="B4" s="8" t="s">
        <v>76</v>
      </c>
      <c r="C4" s="8" t="s">
        <v>84</v>
      </c>
      <c r="D4" s="8" t="s">
        <v>89</v>
      </c>
      <c r="E4" s="8" t="s">
        <v>79</v>
      </c>
      <c r="F4" s="8" t="s">
        <v>77</v>
      </c>
    </row>
    <row r="5" spans="1:6" ht="15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6" s="9" customFormat="1" ht="31.5">
      <c r="A6" s="15" t="s">
        <v>2</v>
      </c>
      <c r="B6" s="16" t="s">
        <v>1</v>
      </c>
      <c r="C6" s="14">
        <f>SUM(C7:C11)</f>
        <v>50375793.42</v>
      </c>
      <c r="D6" s="14">
        <f>SUM(D7:D11)</f>
        <v>55813999.620000005</v>
      </c>
      <c r="E6" s="14">
        <f aca="true" t="shared" si="0" ref="E6:E15">D6-C6</f>
        <v>5438206.200000003</v>
      </c>
      <c r="F6" s="14">
        <f>D6/C6*100</f>
        <v>110.79527652231667</v>
      </c>
    </row>
    <row r="7" spans="1:6" ht="63" outlineLevel="1">
      <c r="A7" s="4" t="s">
        <v>4</v>
      </c>
      <c r="B7" s="3" t="s">
        <v>3</v>
      </c>
      <c r="C7" s="17">
        <v>680709.34</v>
      </c>
      <c r="D7" s="17">
        <v>613131.27</v>
      </c>
      <c r="E7" s="17">
        <f t="shared" si="0"/>
        <v>-67578.06999999995</v>
      </c>
      <c r="F7" s="5">
        <f>D7/C7*100</f>
        <v>90.07240447148853</v>
      </c>
    </row>
    <row r="8" spans="1:6" ht="94.5" outlineLevel="1">
      <c r="A8" s="4" t="s">
        <v>6</v>
      </c>
      <c r="B8" s="3" t="s">
        <v>5</v>
      </c>
      <c r="C8" s="17">
        <v>1618294.18</v>
      </c>
      <c r="D8" s="17">
        <v>1873558.96</v>
      </c>
      <c r="E8" s="17">
        <f t="shared" si="0"/>
        <v>255264.78000000003</v>
      </c>
      <c r="F8" s="5">
        <f aca="true" t="shared" si="1" ref="F8:F25">D8/C8*100</f>
        <v>115.77369449601555</v>
      </c>
    </row>
    <row r="9" spans="1:6" ht="110.25" outlineLevel="1">
      <c r="A9" s="4" t="s">
        <v>8</v>
      </c>
      <c r="B9" s="3" t="s">
        <v>7</v>
      </c>
      <c r="C9" s="17">
        <v>16297523.53</v>
      </c>
      <c r="D9" s="17">
        <v>17463725.72</v>
      </c>
      <c r="E9" s="17">
        <f>D9-C9</f>
        <v>1166202.1899999995</v>
      </c>
      <c r="F9" s="5">
        <f t="shared" si="1"/>
        <v>107.15570183318519</v>
      </c>
    </row>
    <row r="10" spans="1:9" ht="78.75" outlineLevel="1">
      <c r="A10" s="4" t="s">
        <v>10</v>
      </c>
      <c r="B10" s="3" t="s">
        <v>9</v>
      </c>
      <c r="C10" s="17">
        <v>697461.22</v>
      </c>
      <c r="D10" s="17">
        <v>739272.4</v>
      </c>
      <c r="E10" s="17">
        <f t="shared" si="0"/>
        <v>41811.18000000005</v>
      </c>
      <c r="F10" s="5">
        <f t="shared" si="1"/>
        <v>105.99476770909213</v>
      </c>
      <c r="I10" s="2" t="s">
        <v>78</v>
      </c>
    </row>
    <row r="11" spans="1:6" ht="31.5" outlineLevel="1">
      <c r="A11" s="4" t="s">
        <v>12</v>
      </c>
      <c r="B11" s="3" t="s">
        <v>11</v>
      </c>
      <c r="C11" s="17">
        <v>31081805.15</v>
      </c>
      <c r="D11" s="17">
        <v>35124311.27</v>
      </c>
      <c r="E11" s="17">
        <f t="shared" si="0"/>
        <v>4042506.120000005</v>
      </c>
      <c r="F11" s="5">
        <f t="shared" si="1"/>
        <v>113.00602104829811</v>
      </c>
    </row>
    <row r="12" spans="1:6" ht="63">
      <c r="A12" s="15" t="s">
        <v>14</v>
      </c>
      <c r="B12" s="16" t="s">
        <v>13</v>
      </c>
      <c r="C12" s="14">
        <f>SUM(C13:C15)</f>
        <v>8492390.15</v>
      </c>
      <c r="D12" s="14">
        <f>SUM(D13:D15)</f>
        <v>9682023.1</v>
      </c>
      <c r="E12" s="14">
        <f t="shared" si="0"/>
        <v>1189632.9499999993</v>
      </c>
      <c r="F12" s="14">
        <f t="shared" si="1"/>
        <v>114.00822299714997</v>
      </c>
    </row>
    <row r="13" spans="1:6" ht="15.75" outlineLevel="1">
      <c r="A13" s="4" t="s">
        <v>16</v>
      </c>
      <c r="B13" s="3" t="s">
        <v>15</v>
      </c>
      <c r="C13" s="17">
        <v>722280.71</v>
      </c>
      <c r="D13" s="17">
        <v>523193.07</v>
      </c>
      <c r="E13" s="17">
        <f t="shared" si="0"/>
        <v>-199087.63999999996</v>
      </c>
      <c r="F13" s="5">
        <f t="shared" si="1"/>
        <v>72.43625127410644</v>
      </c>
    </row>
    <row r="14" spans="1:6" ht="15.75" outlineLevel="1">
      <c r="A14" s="4" t="s">
        <v>17</v>
      </c>
      <c r="B14" s="3" t="s">
        <v>87</v>
      </c>
      <c r="C14" s="17">
        <v>7770109.44</v>
      </c>
      <c r="D14" s="17">
        <v>0</v>
      </c>
      <c r="E14" s="17">
        <f t="shared" si="0"/>
        <v>-7770109.44</v>
      </c>
      <c r="F14" s="5">
        <f t="shared" si="1"/>
        <v>0</v>
      </c>
    </row>
    <row r="15" spans="1:6" ht="63" outlineLevel="1">
      <c r="A15" s="4" t="s">
        <v>86</v>
      </c>
      <c r="B15" s="3" t="s">
        <v>88</v>
      </c>
      <c r="C15" s="17"/>
      <c r="D15" s="17">
        <v>9158830.03</v>
      </c>
      <c r="E15" s="17">
        <f t="shared" si="0"/>
        <v>9158830.03</v>
      </c>
      <c r="F15" s="5">
        <v>0</v>
      </c>
    </row>
    <row r="16" spans="1:6" ht="31.5">
      <c r="A16" s="15" t="s">
        <v>19</v>
      </c>
      <c r="B16" s="16" t="s">
        <v>18</v>
      </c>
      <c r="C16" s="14">
        <f>SUM(C17:C21)</f>
        <v>51105062.91</v>
      </c>
      <c r="D16" s="14">
        <f>SUM(D17:D21)</f>
        <v>47332416.10999999</v>
      </c>
      <c r="E16" s="14">
        <f aca="true" t="shared" si="2" ref="E16:E35">D16-C16</f>
        <v>-3772646.8000000045</v>
      </c>
      <c r="F16" s="14">
        <f t="shared" si="1"/>
        <v>92.6178609609699</v>
      </c>
    </row>
    <row r="17" spans="1:6" ht="31.5" outlineLevel="1">
      <c r="A17" s="4" t="s">
        <v>21</v>
      </c>
      <c r="B17" s="3" t="s">
        <v>20</v>
      </c>
      <c r="C17" s="17">
        <v>1205998.5</v>
      </c>
      <c r="D17" s="5">
        <v>1173402</v>
      </c>
      <c r="E17" s="5">
        <f t="shared" si="2"/>
        <v>-32596.5</v>
      </c>
      <c r="F17" s="5">
        <f t="shared" si="1"/>
        <v>97.29713594171136</v>
      </c>
    </row>
    <row r="18" spans="1:6" ht="15.75" outlineLevel="1">
      <c r="A18" s="4" t="s">
        <v>23</v>
      </c>
      <c r="B18" s="3" t="s">
        <v>22</v>
      </c>
      <c r="C18" s="17">
        <v>6616669.28</v>
      </c>
      <c r="D18" s="5">
        <v>15673537.34</v>
      </c>
      <c r="E18" s="5">
        <f t="shared" si="2"/>
        <v>9056868.059999999</v>
      </c>
      <c r="F18" s="5">
        <f t="shared" si="1"/>
        <v>236.8795639730085</v>
      </c>
    </row>
    <row r="19" spans="1:6" ht="31.5" outlineLevel="1">
      <c r="A19" s="4" t="s">
        <v>25</v>
      </c>
      <c r="B19" s="3" t="s">
        <v>24</v>
      </c>
      <c r="C19" s="17">
        <v>36642309.16</v>
      </c>
      <c r="D19" s="5">
        <v>23208323.6</v>
      </c>
      <c r="E19" s="5">
        <f t="shared" si="2"/>
        <v>-13433985.559999995</v>
      </c>
      <c r="F19" s="5">
        <f t="shared" si="1"/>
        <v>63.33750282674598</v>
      </c>
    </row>
    <row r="20" spans="1:6" ht="15.75" outlineLevel="1">
      <c r="A20" s="4" t="s">
        <v>27</v>
      </c>
      <c r="B20" s="3" t="s">
        <v>26</v>
      </c>
      <c r="C20" s="17">
        <v>2679459</v>
      </c>
      <c r="D20" s="5">
        <v>2685827.98</v>
      </c>
      <c r="E20" s="5">
        <f t="shared" si="2"/>
        <v>6368.979999999981</v>
      </c>
      <c r="F20" s="5">
        <f t="shared" si="1"/>
        <v>100.23769649022434</v>
      </c>
    </row>
    <row r="21" spans="1:6" ht="31.5" outlineLevel="1">
      <c r="A21" s="4" t="s">
        <v>29</v>
      </c>
      <c r="B21" s="3" t="s">
        <v>28</v>
      </c>
      <c r="C21" s="17">
        <v>3960626.97</v>
      </c>
      <c r="D21" s="5">
        <v>4591325.19</v>
      </c>
      <c r="E21" s="5">
        <f t="shared" si="2"/>
        <v>630698.2200000002</v>
      </c>
      <c r="F21" s="5">
        <f t="shared" si="1"/>
        <v>115.9242015160039</v>
      </c>
    </row>
    <row r="22" spans="1:6" ht="31.5">
      <c r="A22" s="15" t="s">
        <v>31</v>
      </c>
      <c r="B22" s="16" t="s">
        <v>30</v>
      </c>
      <c r="C22" s="14">
        <f>SUM(C23:C25)</f>
        <v>33831882.519999996</v>
      </c>
      <c r="D22" s="14">
        <v>40636074.61</v>
      </c>
      <c r="E22" s="14">
        <f t="shared" si="2"/>
        <v>6804192.090000004</v>
      </c>
      <c r="F22" s="14">
        <f t="shared" si="1"/>
        <v>120.11177499797019</v>
      </c>
    </row>
    <row r="23" spans="1:6" ht="15.75" outlineLevel="1">
      <c r="A23" s="4" t="s">
        <v>33</v>
      </c>
      <c r="B23" s="3" t="s">
        <v>32</v>
      </c>
      <c r="C23" s="17">
        <v>3430451.88</v>
      </c>
      <c r="D23" s="5">
        <v>5248308.97</v>
      </c>
      <c r="E23" s="5">
        <f t="shared" si="2"/>
        <v>1817857.0899999999</v>
      </c>
      <c r="F23" s="5">
        <f>D23/C23*100</f>
        <v>152.99176766181603</v>
      </c>
    </row>
    <row r="24" spans="1:6" ht="15.75" outlineLevel="1">
      <c r="A24" s="4" t="s">
        <v>35</v>
      </c>
      <c r="B24" s="3" t="s">
        <v>34</v>
      </c>
      <c r="C24" s="17">
        <v>20430420.21</v>
      </c>
      <c r="D24" s="5">
        <v>17280132.5</v>
      </c>
      <c r="E24" s="5">
        <f t="shared" si="2"/>
        <v>-3150287.710000001</v>
      </c>
      <c r="F24" s="5">
        <f t="shared" si="1"/>
        <v>84.58040667975081</v>
      </c>
    </row>
    <row r="25" spans="1:6" ht="15.75" outlineLevel="1">
      <c r="A25" s="4" t="s">
        <v>37</v>
      </c>
      <c r="B25" s="3" t="s">
        <v>36</v>
      </c>
      <c r="C25" s="17">
        <v>9971010.43</v>
      </c>
      <c r="D25" s="5">
        <v>18107633.14</v>
      </c>
      <c r="E25" s="5">
        <f t="shared" si="2"/>
        <v>8136622.710000001</v>
      </c>
      <c r="F25" s="5">
        <f t="shared" si="1"/>
        <v>181.60279007952056</v>
      </c>
    </row>
    <row r="26" spans="1:6" ht="15.75">
      <c r="A26" s="15" t="s">
        <v>39</v>
      </c>
      <c r="B26" s="16" t="s">
        <v>38</v>
      </c>
      <c r="C26" s="14">
        <f>SUM(C27:C32)</f>
        <v>440303962.33</v>
      </c>
      <c r="D26" s="14">
        <f>SUM(D27:D32)</f>
        <v>434106128.59999996</v>
      </c>
      <c r="E26" s="14">
        <f t="shared" si="2"/>
        <v>-6197833.730000019</v>
      </c>
      <c r="F26" s="14">
        <f>SUM(F27:F32)</f>
        <v>562.9372105241505</v>
      </c>
    </row>
    <row r="27" spans="1:6" ht="15.75" outlineLevel="1">
      <c r="A27" s="4" t="s">
        <v>41</v>
      </c>
      <c r="B27" s="3" t="s">
        <v>40</v>
      </c>
      <c r="C27" s="17">
        <v>180706608.18</v>
      </c>
      <c r="D27" s="5">
        <v>163480858.54</v>
      </c>
      <c r="E27" s="5">
        <f t="shared" si="2"/>
        <v>-17225749.640000015</v>
      </c>
      <c r="F27" s="5">
        <f aca="true" t="shared" si="3" ref="F27:F45">D27/C27*100</f>
        <v>90.46755964627391</v>
      </c>
    </row>
    <row r="28" spans="1:6" ht="15.75" outlineLevel="1">
      <c r="A28" s="4" t="s">
        <v>43</v>
      </c>
      <c r="B28" s="3" t="s">
        <v>42</v>
      </c>
      <c r="C28" s="17">
        <v>147065538.34</v>
      </c>
      <c r="D28" s="5">
        <v>143153763.25</v>
      </c>
      <c r="E28" s="5">
        <f t="shared" si="2"/>
        <v>-3911775.0900000036</v>
      </c>
      <c r="F28" s="5">
        <f t="shared" si="3"/>
        <v>97.34011439107074</v>
      </c>
    </row>
    <row r="29" spans="1:6" ht="31.5" outlineLevel="1">
      <c r="A29" s="4" t="s">
        <v>45</v>
      </c>
      <c r="B29" s="3" t="s">
        <v>44</v>
      </c>
      <c r="C29" s="17">
        <v>80893926.69</v>
      </c>
      <c r="D29" s="19">
        <v>86448676.35</v>
      </c>
      <c r="E29" s="5">
        <f t="shared" si="2"/>
        <v>5554749.659999996</v>
      </c>
      <c r="F29" s="5">
        <f t="shared" si="3"/>
        <v>106.86670790662293</v>
      </c>
    </row>
    <row r="30" spans="1:6" ht="47.25" outlineLevel="1">
      <c r="A30" s="18" t="s">
        <v>80</v>
      </c>
      <c r="B30" s="3" t="s">
        <v>81</v>
      </c>
      <c r="C30" s="17">
        <v>793358.7</v>
      </c>
      <c r="D30" s="5">
        <v>229984</v>
      </c>
      <c r="E30" s="5">
        <f t="shared" si="2"/>
        <v>-563374.7</v>
      </c>
      <c r="F30" s="5">
        <f t="shared" si="3"/>
        <v>28.988652925845525</v>
      </c>
    </row>
    <row r="31" spans="1:6" ht="15.75" outlineLevel="1">
      <c r="A31" s="4" t="s">
        <v>47</v>
      </c>
      <c r="B31" s="3" t="s">
        <v>46</v>
      </c>
      <c r="C31" s="17">
        <v>6736598.31</v>
      </c>
      <c r="D31" s="5">
        <v>6550406.19</v>
      </c>
      <c r="E31" s="5">
        <f t="shared" si="2"/>
        <v>-186192.11999999918</v>
      </c>
      <c r="F31" s="5">
        <f t="shared" si="3"/>
        <v>97.23611069813069</v>
      </c>
    </row>
    <row r="32" spans="1:6" ht="31.5" outlineLevel="1">
      <c r="A32" s="4" t="s">
        <v>49</v>
      </c>
      <c r="B32" s="3" t="s">
        <v>48</v>
      </c>
      <c r="C32" s="17">
        <v>24107932.11</v>
      </c>
      <c r="D32" s="19">
        <v>34242440.27</v>
      </c>
      <c r="E32" s="5">
        <f t="shared" si="2"/>
        <v>10134508.160000004</v>
      </c>
      <c r="F32" s="5">
        <f t="shared" si="3"/>
        <v>142.03806495620665</v>
      </c>
    </row>
    <row r="33" spans="1:6" ht="31.5">
      <c r="A33" s="15" t="s">
        <v>51</v>
      </c>
      <c r="B33" s="16" t="s">
        <v>50</v>
      </c>
      <c r="C33" s="14">
        <f>C34</f>
        <v>51269205.13</v>
      </c>
      <c r="D33" s="14">
        <v>53103996.68</v>
      </c>
      <c r="E33" s="14">
        <f t="shared" si="2"/>
        <v>1834791.549999997</v>
      </c>
      <c r="F33" s="14">
        <f t="shared" si="3"/>
        <v>103.57873999674392</v>
      </c>
    </row>
    <row r="34" spans="1:6" ht="15.75" outlineLevel="1">
      <c r="A34" s="4" t="s">
        <v>53</v>
      </c>
      <c r="B34" s="3" t="s">
        <v>52</v>
      </c>
      <c r="C34" s="17">
        <v>51269205.13</v>
      </c>
      <c r="D34" s="5">
        <v>53103996.68</v>
      </c>
      <c r="E34" s="5">
        <f>D34-C34</f>
        <v>1834791.549999997</v>
      </c>
      <c r="F34" s="5">
        <f t="shared" si="3"/>
        <v>103.57873999674392</v>
      </c>
    </row>
    <row r="35" spans="1:6" ht="15.75">
      <c r="A35" s="15" t="s">
        <v>55</v>
      </c>
      <c r="B35" s="16" t="s">
        <v>54</v>
      </c>
      <c r="C35" s="14">
        <f>C36+C37+C38+C39</f>
        <v>16091611.899999999</v>
      </c>
      <c r="D35" s="14">
        <f>D36+D37+D38+D39</f>
        <v>16062225.260000002</v>
      </c>
      <c r="E35" s="14">
        <f t="shared" si="2"/>
        <v>-29386.63999999687</v>
      </c>
      <c r="F35" s="14">
        <f t="shared" si="3"/>
        <v>99.81737914024637</v>
      </c>
    </row>
    <row r="36" spans="1:6" ht="15.75" outlineLevel="1">
      <c r="A36" s="4" t="s">
        <v>57</v>
      </c>
      <c r="B36" s="3" t="s">
        <v>56</v>
      </c>
      <c r="C36" s="17">
        <v>2351064.19</v>
      </c>
      <c r="D36" s="19">
        <v>2456921.67</v>
      </c>
      <c r="E36" s="19">
        <f aca="true" t="shared" si="4" ref="E36:E46">D36-C36</f>
        <v>105857.47999999998</v>
      </c>
      <c r="F36" s="5">
        <f t="shared" si="3"/>
        <v>104.50253465857094</v>
      </c>
    </row>
    <row r="37" spans="1:6" ht="31.5" outlineLevel="1">
      <c r="A37" s="4" t="s">
        <v>59</v>
      </c>
      <c r="B37" s="3" t="s">
        <v>58</v>
      </c>
      <c r="C37" s="17">
        <v>574127.09</v>
      </c>
      <c r="D37" s="5">
        <v>637565.45</v>
      </c>
      <c r="E37" s="19">
        <f t="shared" si="4"/>
        <v>63438.359999999986</v>
      </c>
      <c r="F37" s="5">
        <f t="shared" si="3"/>
        <v>111.04953260435768</v>
      </c>
    </row>
    <row r="38" spans="1:6" ht="15.75" outlineLevel="1">
      <c r="A38" s="4" t="s">
        <v>61</v>
      </c>
      <c r="B38" s="3" t="s">
        <v>60</v>
      </c>
      <c r="C38" s="17">
        <v>11625100.85</v>
      </c>
      <c r="D38" s="5">
        <v>10865214.84</v>
      </c>
      <c r="E38" s="19">
        <f t="shared" si="4"/>
        <v>-759886.0099999998</v>
      </c>
      <c r="F38" s="5">
        <f t="shared" si="3"/>
        <v>93.463402857275</v>
      </c>
    </row>
    <row r="39" spans="1:6" ht="31.5" outlineLevel="1">
      <c r="A39" s="18" t="s">
        <v>82</v>
      </c>
      <c r="B39" s="3" t="s">
        <v>83</v>
      </c>
      <c r="C39" s="17">
        <v>1541319.77</v>
      </c>
      <c r="D39" s="19">
        <v>2102523.3</v>
      </c>
      <c r="E39" s="19">
        <f t="shared" si="4"/>
        <v>561203.5299999998</v>
      </c>
      <c r="F39" s="5">
        <f t="shared" si="3"/>
        <v>136.41058402825777</v>
      </c>
    </row>
    <row r="40" spans="1:6" ht="31.5">
      <c r="A40" s="15" t="s">
        <v>63</v>
      </c>
      <c r="B40" s="16" t="s">
        <v>62</v>
      </c>
      <c r="C40" s="14">
        <f>C41</f>
        <v>272089.4</v>
      </c>
      <c r="D40" s="14">
        <v>167720.35</v>
      </c>
      <c r="E40" s="14">
        <f t="shared" si="4"/>
        <v>-104369.05000000002</v>
      </c>
      <c r="F40" s="14">
        <f t="shared" si="3"/>
        <v>61.64163322790229</v>
      </c>
    </row>
    <row r="41" spans="1:6" ht="31.5" outlineLevel="1">
      <c r="A41" s="4" t="s">
        <v>65</v>
      </c>
      <c r="B41" s="3" t="s">
        <v>64</v>
      </c>
      <c r="C41" s="17">
        <v>272089.4</v>
      </c>
      <c r="D41" s="5">
        <v>167720.35</v>
      </c>
      <c r="E41" s="5">
        <f t="shared" si="4"/>
        <v>-104369.05000000002</v>
      </c>
      <c r="F41" s="5">
        <f t="shared" si="3"/>
        <v>61.64163322790229</v>
      </c>
    </row>
    <row r="42" spans="1:6" ht="15.75">
      <c r="A42" s="15" t="s">
        <v>67</v>
      </c>
      <c r="B42" s="16" t="s">
        <v>66</v>
      </c>
      <c r="C42" s="14">
        <f>C43</f>
        <v>1074200.8</v>
      </c>
      <c r="D42" s="14">
        <v>1020405.12</v>
      </c>
      <c r="E42" s="14">
        <f t="shared" si="4"/>
        <v>-53795.68000000005</v>
      </c>
      <c r="F42" s="14">
        <f t="shared" si="3"/>
        <v>94.99202756132745</v>
      </c>
    </row>
    <row r="43" spans="1:6" ht="31.5" outlineLevel="1">
      <c r="A43" s="4" t="s">
        <v>69</v>
      </c>
      <c r="B43" s="3" t="s">
        <v>68</v>
      </c>
      <c r="C43" s="17">
        <v>1074200.8</v>
      </c>
      <c r="D43" s="5">
        <v>1020405.12</v>
      </c>
      <c r="E43" s="5">
        <f t="shared" si="4"/>
        <v>-53795.68000000005</v>
      </c>
      <c r="F43" s="5">
        <f t="shared" si="3"/>
        <v>94.99202756132745</v>
      </c>
    </row>
    <row r="44" spans="1:6" ht="47.25">
      <c r="A44" s="15" t="s">
        <v>71</v>
      </c>
      <c r="B44" s="16" t="s">
        <v>70</v>
      </c>
      <c r="C44" s="14">
        <f>C45</f>
        <v>5302385.18</v>
      </c>
      <c r="D44" s="14">
        <v>5076694.86</v>
      </c>
      <c r="E44" s="14">
        <f t="shared" si="4"/>
        <v>-225690.31999999937</v>
      </c>
      <c r="F44" s="14">
        <f t="shared" si="3"/>
        <v>95.74360759660996</v>
      </c>
    </row>
    <row r="45" spans="1:6" ht="47.25" outlineLevel="1">
      <c r="A45" s="4" t="s">
        <v>73</v>
      </c>
      <c r="B45" s="3" t="s">
        <v>72</v>
      </c>
      <c r="C45" s="17">
        <v>5302385.18</v>
      </c>
      <c r="D45" s="5">
        <v>5076694.86</v>
      </c>
      <c r="E45" s="5">
        <f t="shared" si="4"/>
        <v>-225690.31999999937</v>
      </c>
      <c r="F45" s="5">
        <f t="shared" si="3"/>
        <v>95.74360759660996</v>
      </c>
    </row>
    <row r="46" spans="1:6" s="9" customFormat="1" ht="26.25" customHeight="1">
      <c r="A46" s="11"/>
      <c r="B46" s="12" t="s">
        <v>74</v>
      </c>
      <c r="C46" s="13">
        <f>C44+C42+C40+C35+C33+C26+C22+C16+C12+C6</f>
        <v>658118583.7399999</v>
      </c>
      <c r="D46" s="13">
        <f>D44+D42+D40+D35+D33+D26+D22+D16+D12+D6</f>
        <v>663001684.3100001</v>
      </c>
      <c r="E46" s="14">
        <f t="shared" si="4"/>
        <v>4883100.570000172</v>
      </c>
      <c r="F46" s="14">
        <f>D46/C46*100</f>
        <v>100.74197883035762</v>
      </c>
    </row>
    <row r="47" spans="1:6" ht="12.75" customHeight="1">
      <c r="A47" s="1"/>
      <c r="B47" s="1"/>
      <c r="C47" s="1"/>
      <c r="D47" s="1"/>
      <c r="E47" s="1"/>
      <c r="F47" s="1"/>
    </row>
    <row r="48" spans="3:4" s="6" customFormat="1" ht="15.75" customHeight="1">
      <c r="C48" s="10"/>
      <c r="D48" s="10"/>
    </row>
    <row r="49" s="6" customFormat="1" ht="15.75" customHeight="1"/>
    <row r="50" s="6" customFormat="1" ht="15.75" customHeight="1">
      <c r="D50" s="10"/>
    </row>
    <row r="51" s="6" customFormat="1" ht="15.75" customHeight="1"/>
    <row r="52" s="6" customFormat="1" ht="15.75" customHeight="1"/>
    <row r="53" s="6" customFormat="1" ht="15.75" customHeight="1"/>
    <row r="54" s="6" customFormat="1" ht="15.75" customHeight="1"/>
    <row r="55" s="6" customFormat="1" ht="15.75" customHeight="1"/>
    <row r="56" s="6" customFormat="1" ht="15.75" customHeight="1"/>
    <row r="57" s="6" customFormat="1" ht="15.75" customHeight="1"/>
    <row r="58" s="6" customFormat="1" ht="15.75" customHeight="1"/>
    <row r="59" s="6" customFormat="1" ht="15.75" customHeight="1"/>
    <row r="60" s="6" customFormat="1" ht="15.75" customHeight="1"/>
  </sheetData>
  <sheetProtection/>
  <mergeCells count="2">
    <mergeCell ref="A2:F2"/>
    <mergeCell ref="A3:F3"/>
  </mergeCells>
  <printOptions/>
  <pageMargins left="0.5905511811023623" right="0.5905511811023623" top="0.5905511811023623" bottom="0.5905511811023623" header="0.3937007874015748" footer="0.3937007874015748"/>
  <pageSetup fitToHeight="2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Цвиндина Галина Васильевна</dc:creator>
  <cp:keywords/>
  <dc:description/>
  <cp:lastModifiedBy>Полянина Александра Александровна</cp:lastModifiedBy>
  <cp:lastPrinted>2018-04-23T09:23:05Z</cp:lastPrinted>
  <dcterms:created xsi:type="dcterms:W3CDTF">2018-04-23T09:16:16Z</dcterms:created>
  <dcterms:modified xsi:type="dcterms:W3CDTF">2021-04-22T20:31:39Z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Общие расходы бюджета</vt:lpwstr>
  </property>
  <property fmtid="{D5CDD505-2E9C-101B-9397-08002B2CF9AE}" pid="3" name="Версия клиента">
    <vt:lpwstr>18.1.6.4020</vt:lpwstr>
  </property>
  <property fmtid="{D5CDD505-2E9C-101B-9397-08002B2CF9AE}" pid="4" name="Версия базы">
    <vt:lpwstr>18.1.1323.2736705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uf_budget_smart_2018</vt:lpwstr>
  </property>
  <property fmtid="{D5CDD505-2E9C-101B-9397-08002B2CF9AE}" pid="8" name="Пользователь">
    <vt:lpwstr>zato-a\cvindinagv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Общие расходы бюджета</vt:lpwstr>
  </property>
  <property fmtid="{D5CDD505-2E9C-101B-9397-08002B2CF9AE}" pid="11" name="Код отчета">
    <vt:lpwstr>081B8080C18343D7BB8AEE19F540F0</vt:lpwstr>
  </property>
  <property fmtid="{D5CDD505-2E9C-101B-9397-08002B2CF9AE}" pid="12" name="Локальная база">
    <vt:lpwstr>не используется</vt:lpwstr>
  </property>
</Properties>
</file>