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<sst xmlns="http://schemas.openxmlformats.org/spreadsheetml/2006/main" count="544" uniqueCount="157">
  <si>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</si>
  <si>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</si>
  <si>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</si>
  <si>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</si>
  <si>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</si>
  <si>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</si>
  <si>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</si>
  <si>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</si>
  <si>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</si>
  <si>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</si>
  <si>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</si>
  <si>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</si>
  <si>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</si>
  <si>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</si>
  <si>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</si>
  <si>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</si>
  <si>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</si>
  <si>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</si>
  <si>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 xml:space="preserve">Разработчик и координатор 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</si>
  <si>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</si>
  <si>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</si>
  <si>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</si>
  <si>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</si>
  <si>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</si>
  <si>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</si>
  <si>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</si>
  <si>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</si>
  <si>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</si>
  <si>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</si>
  <si>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</si>
  <si>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</si>
  <si>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Степень освоения средств, %</t>
  </si>
  <si>
    <t xml:space="preserve">Низкое освоение объема финансирования в 1 полугодии 2014 года связано с тем, что реализация большинства мероприятий Программы запланирована на 2 полугодие 2014 года </t>
  </si>
  <si>
    <t>Сводный отчет по муниципальным программам  ЗАТО Александровск  за 1 полугодие 2014 года</t>
  </si>
  <si>
    <t>Программные мероприятия, запланированные на 1 полугодие 2014 года, выполнены в полном объеме, за исключением отдельных мероприятий, по которым проводятся конкурсные процедуры</t>
  </si>
  <si>
    <t>МП «Эффективное управление муниципальными финансами и оптимизация муниципального долга ЗАТО Александровск» на 2014 - 2016 годы</t>
  </si>
  <si>
    <t>МП «Эффективное муниципальное управление» на 2014-2016 годы</t>
  </si>
  <si>
    <t>МП «Охрана окружающей среды» на 2014-2016 годы</t>
  </si>
  <si>
    <t>подпрограмма 3 "Защита населения и территории ЗАТО Александровск от чрезвычайных ситуаций, в области гражданской обороны"</t>
  </si>
  <si>
    <t>МП «Информационное общество» на 2014-2016 годы</t>
  </si>
  <si>
    <t xml:space="preserve">МП «Повышение качества жизни отдельных категорий граждан ЗАТО Александровск» на 2014-2016 годы </t>
  </si>
  <si>
    <t>МП "Обеспечение комплексной безопасности населения ЗАТО Александровск» на 2014-2016 год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</si>
  <si>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2014-2016 годы"</t>
  </si>
  <si>
    <t>подпрограмма 1 "Совершенствование финансовой и бюджетной политики" на 2014-2016 годы</t>
  </si>
  <si>
    <t>подпрограмма 1 "Профилактика правонарушений, обеспечение безопасности населения ЗАТО Александровск" на 2014-2016 годы</t>
  </si>
  <si>
    <t>подпрограмма 2 "Повышение безопасности дорожного движения и снижение дорожно-транспортного травматизма в ЗАТО Александровск" на 2014-2016 годы</t>
  </si>
  <si>
    <t>подпрограмма 1 "Обеспечение деятельности администрации ЗАТО Александровск" на 2014-2016 годы</t>
  </si>
  <si>
    <t>подпрограмма 2 "Обеспечение деятельности управления муниципальной собственностью администрации ЗАТО Александровск" на 2014-2016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</si>
  <si>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2014-2016 годы</t>
  </si>
  <si>
    <t>подпрограмма 4 "Архивное дело ЗАТО Александровск" на 2014-2016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</si>
  <si>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2014-2016 годы</t>
  </si>
  <si>
    <t>подпрограмма 6 "Обслуживание органов местного самоуправления ЗАТО Александровск" на 2014-2016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</si>
  <si>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2014-2016 годы</t>
  </si>
  <si>
    <t>подпрограмма 1 "Управление развитием информационного общества и формированием электронного правительства" на 2014-2016 годы</t>
  </si>
  <si>
    <t>подпрограмма 2 "Развитие информационного общества и формирование электронного правительства ЗАТО Александровск" на 2014-2016 годы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</si>
  <si>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2014-2016 годы"</t>
  </si>
  <si>
    <t xml:space="preserve">1. Расчеты за выполненные строительно-монтажные работы по объектам, предназначенным для размещения МФЦ запланированы на 2 полугодие 2014 года. </t>
  </si>
  <si>
    <t>2. Начало функционирования МФЦ  - 4 квартал 2014 года</t>
  </si>
  <si>
    <t>МП «Развитие инвестиционной деятельности муниципального образования ЗАТО Александровск» на 2014-2016 годы</t>
  </si>
  <si>
    <t>По мероприятиям 2.3. и 2.4. работы выполнены, оплата будет произведена в 3 квартале 2014 года</t>
  </si>
  <si>
    <t>Наименование муниципальной программы (МП)/подпрограммы</t>
  </si>
  <si>
    <t>кассовое исполнение 1 полугодие 2014</t>
  </si>
  <si>
    <t>запланировано на 2014 год</t>
  </si>
  <si>
    <t>МП «Развитие образования» на 2014-2016 годы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</si>
  <si>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</si>
  <si>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</si>
  <si>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</si>
  <si>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</si>
  <si>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</si>
  <si>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</si>
  <si>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</si>
  <si>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</si>
  <si>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</si>
  <si>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</si>
  <si>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</si>
  <si>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</si>
  <si>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</si>
  <si>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</si>
  <si>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</si>
  <si>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</si>
  <si>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</si>
  <si>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</si>
  <si>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</si>
  <si>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</si>
  <si>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</si>
  <si>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</si>
  <si>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</si>
  <si>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</si>
  <si>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</si>
  <si>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</si>
  <si>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</si>
  <si>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</si>
  <si>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</si>
  <si>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</si>
  <si>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</si>
  <si>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</si>
  <si>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</si>
  <si>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</si>
  <si>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</si>
  <si>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</si>
  <si>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</si>
  <si>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</si>
  <si>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</si>
  <si>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подпрограмма 1 "Капитальный ремонт многоквартирных домов ЗАТО Александровск на 2014-2016 годы"</t>
  </si>
  <si>
    <t xml:space="preserve">Низкое освоение объема финансирования в 1 полугодии 2014 года связано с тем, что реализация большинства мероприятий подпрограммы запланирована на 2 полугодие 2014 года </t>
  </si>
  <si>
    <t>подпрограмма 2 "Подготовка объектов и систем жизнеобеспечения ЗАТО Александровск к работе в осенне-зимний период на 2014-2016 годы"</t>
  </si>
  <si>
    <t>Выполнение мероприятий запланировано на 3 кв. 2014 года</t>
  </si>
  <si>
    <t>подпрограмма 3 "Обеспечение собираемости платежей населения за оказанные жилищно-коммунальные услуги в ЗАТО Александровск на 2014-2016 годы"</t>
  </si>
  <si>
    <t>Низкое освоение объема финансирования в 1 полугодии 2014 года связано с тем, что с 18.12.2012 приостановлены операции по лицевым счетам МБУ"Единая служба заказчика ", задерживается подача исковых заявлений в суд по г.Снежногорску</t>
  </si>
  <si>
    <t xml:space="preserve">подпрограмма 4 "Благоустройство территории ЗАТО Александровск на 2014-2016 годы" </t>
  </si>
  <si>
    <t xml:space="preserve">подпрограмма 5 "Управление развитием системы жилищно-коммунального хозяйства ЗАТО Александровск на 2014-2016 годы" </t>
  </si>
  <si>
    <t>подпрограмма 6 "Транспортное обслуживание населения  ЗАТО Александровск на 2014-2016 годы"</t>
  </si>
  <si>
    <t>11.1.</t>
  </si>
  <si>
    <t>11.2.</t>
  </si>
  <si>
    <t>11.3.</t>
  </si>
  <si>
    <t>11.4.</t>
  </si>
  <si>
    <t>подпрограмма 1 "Развитие физической культуры и спорта на 2014-2016 годы"</t>
  </si>
  <si>
    <t>подпрограмма 2 "Молодежь ЗАТО Александровск на 2014-2016 годы"</t>
  </si>
  <si>
    <t>подпрограмма 3 "Патриотическое воспитание граждан на 2014-2016 годы"</t>
  </si>
  <si>
    <t>подпрограмма 4 "SOS на 2014-2016 годы"</t>
  </si>
  <si>
    <t xml:space="preserve">Низкое освоение объема финансирования в 1 полугодии 2014 года связано с тем, что реализация мероприятий 3.1. и 3.2. подпрограммы запланирована на 2 полугодие 2014 года </t>
  </si>
  <si>
    <t>12.1.</t>
  </si>
  <si>
    <t>12.2.</t>
  </si>
  <si>
    <t>12.3.</t>
  </si>
  <si>
    <t>12.4.</t>
  </si>
  <si>
    <t>подпрограмма 1 "Развитие творческого потенциала и организация досуга населения ЗАТО Александровск на 2014-2016 годы"</t>
  </si>
  <si>
    <t>11.5.</t>
  </si>
  <si>
    <t>подпрограмма 2 "Библиотечное дело ЗАТО Александровск на 2014-2016 годы"</t>
  </si>
  <si>
    <t>подпрограмма 3 "Музейное дело ЗАТО Александровск на 2014-2016 годы"</t>
  </si>
  <si>
    <t>подпрограмма 4 "Сохранение и реконструкция военно-мемориальных объектов ЗАТО Александровск на 2014-2016 годы"</t>
  </si>
  <si>
    <t>подпрограмма 5 " Модернизация учреждений культуры и дополнительного образования в сфере культуры ЗАТО Александровск на 2014-2016 годы"</t>
  </si>
  <si>
    <t xml:space="preserve">Низкое освоение объема финансирования в 1 полугодии 2014 года связано с тем, что реализация основных мероприятий подпрограммы запланирована на 2 полугодие 2014 года </t>
  </si>
  <si>
    <t xml:space="preserve">Низкое освоение объема финансирования в 1 полугодии 2014 года связано с тем, что реализация мероприятий 1.1., 2.1., 2.4. и 2.10. подпрограммы запланирована на 2 полугодие  2014 года </t>
  </si>
  <si>
    <t>Низкое освоение объема финансирования в 1 полугодии 2014 года связано с тем, что реализация мероприятия 2.2. подпрограммы связана с проведением электронных аукционов, в 1 полугодии поступали предложения не соответствующие требованиям аукционной документации</t>
  </si>
  <si>
    <t>Мероприятие 2.1.2. подпрограммы будет производится в 4 квартале 2014 года</t>
  </si>
  <si>
    <t>Использование денежных средств планируется во 2 полугодии 2014 года после введения в  эксплуатацию оборудования</t>
  </si>
  <si>
    <t xml:space="preserve">Низкое освоение объема финансирования в 1 полугодии 2014 года связано с тем, что реализация мероприятий 1.3. и 1.4.подпрограммы запланирована на 2 полугодие 2014 года </t>
  </si>
  <si>
    <t>Низкое освоение объема финансирования в 1 полугодии 2014 года связано с тем, что в соответствии с отчетными документами, представленными МКПИ "А-Медиа" в 1 полугодии 2014 года, субсидия  составила 451003,58 руб.</t>
  </si>
  <si>
    <t>Низкое освоение объема финансирования в 1 полугодии 2014 года связано с тем, что проводятся аукционы на ремонтные работы в рамках Федерального закона " 44-ФЗ</t>
  </si>
  <si>
    <t>лист 2</t>
  </si>
  <si>
    <t>подпрограмма 2 "Эффективное управление муниципальным долгом" на 2014-2016 годы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</si>
  <si>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</si>
  <si>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</si>
  <si>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</si>
  <si>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</si>
  <si>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</si>
  <si>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</si>
  <si>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</si>
  <si>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</si>
  <si>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МП «Развитие культуры и сохранение культурного наследия» на 2014-2016 годы</t>
  </si>
  <si>
    <t>МП «Развитие транспортной системы ЗАТО Александровск» на 2014-2016 годы</t>
  </si>
  <si>
    <t>МП «Обеспечение комфортной среды проживания населения муниципального образования» на 2014-2016 годы</t>
  </si>
  <si>
    <t>МП «Развитие физической культуры, спорта и молодежной политики» на 2014-2016 годы</t>
  </si>
  <si>
    <t>лист 11</t>
  </si>
  <si>
    <t>лист 12</t>
  </si>
  <si>
    <t>лист 13</t>
  </si>
  <si>
    <t>лист 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</si>
</sst>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_р_."/>
    <numFmt numFmtId="166" formatCode="[$-FC19]d\ mmmm\ yyyy\ &quot;г.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0" fontId="2" fillId="0" borderId="22" xfId="0" applyFont="1" applyFill="1" applyBorder="1" applyAlignment="1">
      <alignment horizontal="justify" vertical="center"/>
    </xf>
    <xf numFmtId="0" fontId="2" fillId="0" borderId="23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/>
    </xf>
    <xf numFmtId="0" fontId="2" fillId="0" borderId="28" xfId="0" applyFont="1" applyFill="1" applyBorder="1" applyAlignment="1">
      <alignment horizontal="justify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="75" zoomScaleNormal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H1"/>
    </sheetView>
  </sheetViews>
  <sheetFormatPr defaultColWidth="9.00390625" defaultRowHeight="12.75"/>
  <cols>
    <col min="1" max="1" width="5.625" style="2" customWidth="1"/>
    <col min="2" max="2" width="32.25390625" style="2" customWidth="1"/>
    <col min="3" max="3" width="11.875" style="2" customWidth="1"/>
    <col min="4" max="4" width="15.125" style="2" customWidth="1"/>
    <col min="5" max="5" width="18.625" style="2" customWidth="1"/>
    <col min="6" max="6" width="18.75390625" style="2" customWidth="1"/>
    <col min="7" max="7" width="10.00390625" style="2" customWidth="1"/>
    <col min="8" max="8" width="34.25390625" style="2" customWidth="1"/>
    <col min="9" max="9" width="9.125" style="2" customWidth="1"/>
    <col min="10" max="12" width="20.625" style="2" customWidth="1"/>
    <col min="13" max="16384" width="9.125" style="2" customWidth="1"/>
  </cols>
  <sheetData>
    <row r="1" spans="1:8" ht="28.5" customHeight="1">
      <c r="A1" s="87" t="s">
        <v>33</v>
      </c>
      <c r="B1" s="87"/>
      <c r="C1" s="87"/>
      <c r="D1" s="87"/>
      <c r="E1" s="87"/>
      <c r="F1" s="87"/>
      <c r="G1" s="87"/>
      <c r="H1" s="87"/>
    </row>
    <row r="2" spans="1:8" ht="39" customHeight="1">
      <c r="A2" s="52" t="s">
        <v>0</v>
      </c>
      <c r="B2" s="52" t="s">
        <v>60</v>
      </c>
      <c r="C2" s="52" t="s">
        <v>18</v>
      </c>
      <c r="D2" s="53" t="s">
        <v>30</v>
      </c>
      <c r="E2" s="53"/>
      <c r="F2" s="53"/>
      <c r="G2" s="50" t="s">
        <v>31</v>
      </c>
      <c r="H2" s="52" t="s">
        <v>25</v>
      </c>
    </row>
    <row r="3" spans="1:8" ht="50.25" customHeight="1" thickBot="1">
      <c r="A3" s="79"/>
      <c r="B3" s="79"/>
      <c r="C3" s="79"/>
      <c r="D3" s="13" t="s">
        <v>24</v>
      </c>
      <c r="E3" s="13" t="s">
        <v>62</v>
      </c>
      <c r="F3" s="13" t="s">
        <v>61</v>
      </c>
      <c r="G3" s="77"/>
      <c r="H3" s="79"/>
    </row>
    <row r="4" spans="1:8" ht="31.5" customHeight="1">
      <c r="A4" s="90" t="s">
        <v>1</v>
      </c>
      <c r="B4" s="67" t="s">
        <v>35</v>
      </c>
      <c r="C4" s="64" t="s">
        <v>12</v>
      </c>
      <c r="D4" s="7" t="s">
        <v>22</v>
      </c>
      <c r="E4" s="22">
        <f>SUM(E5:E8)</f>
        <v>20831979</v>
      </c>
      <c r="F4" s="22">
        <f>SUM(F5:F8)</f>
        <v>5507700.71</v>
      </c>
      <c r="G4" s="8">
        <f>F4/E4*100</f>
        <v>26.438682133848157</v>
      </c>
      <c r="H4" s="88"/>
    </row>
    <row r="5" spans="1:8" ht="31.5" customHeight="1">
      <c r="A5" s="91"/>
      <c r="B5" s="68"/>
      <c r="C5" s="65"/>
      <c r="D5" s="3" t="s">
        <v>19</v>
      </c>
      <c r="E5" s="23">
        <f>E10+E15</f>
        <v>20831979</v>
      </c>
      <c r="F5" s="23">
        <f>F10+F15</f>
        <v>5507700.71</v>
      </c>
      <c r="G5" s="17">
        <f>F5/E5*100</f>
        <v>26.438682133848157</v>
      </c>
      <c r="H5" s="89"/>
    </row>
    <row r="6" spans="1:8" ht="31.5" customHeight="1">
      <c r="A6" s="91"/>
      <c r="B6" s="68"/>
      <c r="C6" s="65"/>
      <c r="D6" s="3" t="s">
        <v>20</v>
      </c>
      <c r="E6" s="23">
        <f aca="true" t="shared" si="0" ref="E6:F8">E11+E16</f>
        <v>0</v>
      </c>
      <c r="F6" s="23">
        <f t="shared" si="0"/>
        <v>0</v>
      </c>
      <c r="G6" s="17">
        <v>0</v>
      </c>
      <c r="H6" s="89"/>
    </row>
    <row r="7" spans="1:8" ht="31.5" customHeight="1">
      <c r="A7" s="91"/>
      <c r="B7" s="68"/>
      <c r="C7" s="65"/>
      <c r="D7" s="3" t="s">
        <v>21</v>
      </c>
      <c r="E7" s="23">
        <f t="shared" si="0"/>
        <v>0</v>
      </c>
      <c r="F7" s="23">
        <f t="shared" si="0"/>
        <v>0</v>
      </c>
      <c r="G7" s="17">
        <v>0</v>
      </c>
      <c r="H7" s="89"/>
    </row>
    <row r="8" spans="1:8" ht="31.5" customHeight="1">
      <c r="A8" s="92"/>
      <c r="B8" s="78"/>
      <c r="C8" s="76"/>
      <c r="D8" s="3" t="s">
        <v>23</v>
      </c>
      <c r="E8" s="23">
        <f>E13+E18</f>
        <v>0</v>
      </c>
      <c r="F8" s="23">
        <f t="shared" si="0"/>
        <v>0</v>
      </c>
      <c r="G8" s="17">
        <v>0</v>
      </c>
      <c r="H8" s="89"/>
    </row>
    <row r="9" spans="1:8" ht="27" customHeight="1">
      <c r="A9" s="40" t="s">
        <v>66</v>
      </c>
      <c r="B9" s="55" t="s">
        <v>43</v>
      </c>
      <c r="C9" s="16"/>
      <c r="D9" s="5" t="s">
        <v>22</v>
      </c>
      <c r="E9" s="26">
        <f>SUM(E10:E13)</f>
        <v>10151679</v>
      </c>
      <c r="F9" s="26">
        <f>SUM(F10:F13)</f>
        <v>5507700.71</v>
      </c>
      <c r="G9" s="6">
        <f>F9/E9*100</f>
        <v>54.25408654075843</v>
      </c>
      <c r="H9" s="35"/>
    </row>
    <row r="10" spans="1:8" ht="27" customHeight="1">
      <c r="A10" s="40"/>
      <c r="B10" s="55"/>
      <c r="C10" s="16"/>
      <c r="D10" s="1" t="s">
        <v>19</v>
      </c>
      <c r="E10" s="20">
        <v>10151679</v>
      </c>
      <c r="F10" s="20">
        <v>5507700.71</v>
      </c>
      <c r="G10" s="4">
        <f>F10/E10*100</f>
        <v>54.25408654075843</v>
      </c>
      <c r="H10" s="35"/>
    </row>
    <row r="11" spans="1:8" ht="27" customHeight="1">
      <c r="A11" s="40"/>
      <c r="B11" s="55"/>
      <c r="C11" s="16"/>
      <c r="D11" s="1" t="s">
        <v>20</v>
      </c>
      <c r="E11" s="20">
        <v>0</v>
      </c>
      <c r="F11" s="20">
        <v>0</v>
      </c>
      <c r="G11" s="4">
        <v>0</v>
      </c>
      <c r="H11" s="35"/>
    </row>
    <row r="12" spans="1:8" ht="27" customHeight="1">
      <c r="A12" s="40"/>
      <c r="B12" s="55"/>
      <c r="C12" s="16"/>
      <c r="D12" s="1" t="s">
        <v>21</v>
      </c>
      <c r="E12" s="20">
        <v>0</v>
      </c>
      <c r="F12" s="20">
        <v>0</v>
      </c>
      <c r="G12" s="4">
        <v>0</v>
      </c>
      <c r="H12" s="35"/>
    </row>
    <row r="13" spans="1:8" ht="27" customHeight="1">
      <c r="A13" s="43"/>
      <c r="B13" s="56"/>
      <c r="C13" s="25"/>
      <c r="D13" s="1" t="s">
        <v>23</v>
      </c>
      <c r="E13" s="20">
        <v>0</v>
      </c>
      <c r="F13" s="20">
        <v>0</v>
      </c>
      <c r="G13" s="4">
        <v>0</v>
      </c>
      <c r="H13" s="36"/>
    </row>
    <row r="14" spans="1:8" ht="21.75" customHeight="1">
      <c r="A14" s="42" t="s">
        <v>67</v>
      </c>
      <c r="B14" s="54" t="s">
        <v>140</v>
      </c>
      <c r="C14" s="14"/>
      <c r="D14" s="3" t="s">
        <v>22</v>
      </c>
      <c r="E14" s="23">
        <f>SUM(E15:E18)</f>
        <v>10680300</v>
      </c>
      <c r="F14" s="23">
        <f>SUM(F15:F18)</f>
        <v>0</v>
      </c>
      <c r="G14" s="17">
        <f>F14/E14*100</f>
        <v>0</v>
      </c>
      <c r="H14" s="57" t="s">
        <v>134</v>
      </c>
    </row>
    <row r="15" spans="1:8" ht="21.75" customHeight="1">
      <c r="A15" s="11"/>
      <c r="B15" s="55"/>
      <c r="C15" s="16"/>
      <c r="D15" s="1" t="s">
        <v>19</v>
      </c>
      <c r="E15" s="20">
        <v>10680300</v>
      </c>
      <c r="F15" s="20">
        <v>0</v>
      </c>
      <c r="G15" s="4">
        <f>F15/E15*100</f>
        <v>0</v>
      </c>
      <c r="H15" s="58"/>
    </row>
    <row r="16" spans="1:8" ht="21.75" customHeight="1">
      <c r="A16" s="11"/>
      <c r="B16" s="55"/>
      <c r="C16" s="16"/>
      <c r="D16" s="1" t="s">
        <v>20</v>
      </c>
      <c r="E16" s="20">
        <v>0</v>
      </c>
      <c r="F16" s="20">
        <v>0</v>
      </c>
      <c r="G16" s="4">
        <v>0</v>
      </c>
      <c r="H16" s="58"/>
    </row>
    <row r="17" spans="1:8" ht="21.75" customHeight="1">
      <c r="A17" s="11"/>
      <c r="B17" s="55"/>
      <c r="C17" s="16"/>
      <c r="D17" s="1" t="s">
        <v>21</v>
      </c>
      <c r="E17" s="20">
        <v>0</v>
      </c>
      <c r="F17" s="20">
        <v>0</v>
      </c>
      <c r="G17" s="4">
        <v>0</v>
      </c>
      <c r="H17" s="58"/>
    </row>
    <row r="18" spans="1:8" ht="21.75" customHeight="1" thickBot="1">
      <c r="A18" s="12"/>
      <c r="B18" s="60"/>
      <c r="C18" s="15"/>
      <c r="D18" s="9" t="s">
        <v>23</v>
      </c>
      <c r="E18" s="21">
        <v>0</v>
      </c>
      <c r="F18" s="21">
        <v>0</v>
      </c>
      <c r="G18" s="10">
        <v>0</v>
      </c>
      <c r="H18" s="100"/>
    </row>
    <row r="19" spans="1:8" ht="21.75" customHeight="1">
      <c r="A19" s="44"/>
      <c r="B19" s="44"/>
      <c r="C19" s="45"/>
      <c r="D19" s="45"/>
      <c r="E19" s="46"/>
      <c r="F19" s="46"/>
      <c r="G19" s="47"/>
      <c r="H19" s="48" t="s">
        <v>139</v>
      </c>
    </row>
    <row r="20" spans="1:8" ht="28.5" customHeight="1">
      <c r="A20" s="52" t="s">
        <v>0</v>
      </c>
      <c r="B20" s="52" t="s">
        <v>60</v>
      </c>
      <c r="C20" s="52" t="s">
        <v>18</v>
      </c>
      <c r="D20" s="53" t="s">
        <v>30</v>
      </c>
      <c r="E20" s="53"/>
      <c r="F20" s="53"/>
      <c r="G20" s="50" t="s">
        <v>31</v>
      </c>
      <c r="H20" s="52" t="s">
        <v>25</v>
      </c>
    </row>
    <row r="21" spans="1:8" ht="43.5" customHeight="1" thickBot="1">
      <c r="A21" s="79"/>
      <c r="B21" s="79"/>
      <c r="C21" s="79"/>
      <c r="D21" s="13" t="s">
        <v>24</v>
      </c>
      <c r="E21" s="13" t="s">
        <v>62</v>
      </c>
      <c r="F21" s="13" t="s">
        <v>61</v>
      </c>
      <c r="G21" s="77"/>
      <c r="H21" s="79"/>
    </row>
    <row r="22" spans="1:8" ht="21" customHeight="1">
      <c r="A22" s="90" t="s">
        <v>2</v>
      </c>
      <c r="B22" s="67" t="s">
        <v>41</v>
      </c>
      <c r="C22" s="64" t="s">
        <v>26</v>
      </c>
      <c r="D22" s="7" t="s">
        <v>22</v>
      </c>
      <c r="E22" s="22">
        <f>SUM(E23:E26)</f>
        <v>51098834</v>
      </c>
      <c r="F22" s="22">
        <f>SUM(F23:F26)</f>
        <v>23862141.83</v>
      </c>
      <c r="G22" s="8">
        <f>F22/E22*100</f>
        <v>46.6980162991586</v>
      </c>
      <c r="H22" s="70"/>
    </row>
    <row r="23" spans="1:8" ht="21" customHeight="1">
      <c r="A23" s="91"/>
      <c r="B23" s="68"/>
      <c r="C23" s="65"/>
      <c r="D23" s="3" t="s">
        <v>19</v>
      </c>
      <c r="E23" s="23">
        <f>E28+E33+E38</f>
        <v>51090334</v>
      </c>
      <c r="F23" s="23">
        <f>F28+F33+F38</f>
        <v>23862141.83</v>
      </c>
      <c r="G23" s="17">
        <f>F23/E23*100</f>
        <v>46.7057855405682</v>
      </c>
      <c r="H23" s="62"/>
    </row>
    <row r="24" spans="1:8" ht="21" customHeight="1">
      <c r="A24" s="91"/>
      <c r="B24" s="68"/>
      <c r="C24" s="65"/>
      <c r="D24" s="3" t="s">
        <v>20</v>
      </c>
      <c r="E24" s="23">
        <f aca="true" t="shared" si="1" ref="E24:F26">E29+E34+E39</f>
        <v>0</v>
      </c>
      <c r="F24" s="23">
        <f t="shared" si="1"/>
        <v>0</v>
      </c>
      <c r="G24" s="17">
        <v>0</v>
      </c>
      <c r="H24" s="62"/>
    </row>
    <row r="25" spans="1:8" ht="21" customHeight="1">
      <c r="A25" s="91"/>
      <c r="B25" s="68"/>
      <c r="C25" s="65"/>
      <c r="D25" s="3" t="s">
        <v>21</v>
      </c>
      <c r="E25" s="23">
        <f t="shared" si="1"/>
        <v>0</v>
      </c>
      <c r="F25" s="23">
        <f t="shared" si="1"/>
        <v>0</v>
      </c>
      <c r="G25" s="17">
        <v>0</v>
      </c>
      <c r="H25" s="62"/>
    </row>
    <row r="26" spans="1:8" ht="21" customHeight="1">
      <c r="A26" s="91"/>
      <c r="B26" s="78"/>
      <c r="C26" s="76"/>
      <c r="D26" s="3" t="s">
        <v>23</v>
      </c>
      <c r="E26" s="23">
        <f t="shared" si="1"/>
        <v>8500</v>
      </c>
      <c r="F26" s="23">
        <f t="shared" si="1"/>
        <v>0</v>
      </c>
      <c r="G26" s="17">
        <f>F26/E26*100</f>
        <v>0</v>
      </c>
      <c r="H26" s="62"/>
    </row>
    <row r="27" spans="1:8" ht="21" customHeight="1">
      <c r="A27" s="40" t="s">
        <v>68</v>
      </c>
      <c r="B27" s="55" t="s">
        <v>44</v>
      </c>
      <c r="C27" s="16"/>
      <c r="D27" s="5" t="s">
        <v>22</v>
      </c>
      <c r="E27" s="26">
        <f>SUM(E28:E31)</f>
        <v>850648</v>
      </c>
      <c r="F27" s="26">
        <f>SUM(F28:F31)</f>
        <v>250000</v>
      </c>
      <c r="G27" s="6">
        <f aca="true" t="shared" si="2" ref="G27:G38">F27/E27*100</f>
        <v>29.38935964112065</v>
      </c>
      <c r="H27" s="57" t="s">
        <v>135</v>
      </c>
    </row>
    <row r="28" spans="1:8" ht="21" customHeight="1">
      <c r="A28" s="40"/>
      <c r="B28" s="55"/>
      <c r="C28" s="16"/>
      <c r="D28" s="1" t="s">
        <v>19</v>
      </c>
      <c r="E28" s="20">
        <v>850648</v>
      </c>
      <c r="F28" s="20">
        <v>250000</v>
      </c>
      <c r="G28" s="4">
        <f t="shared" si="2"/>
        <v>29.38935964112065</v>
      </c>
      <c r="H28" s="58"/>
    </row>
    <row r="29" spans="1:8" ht="21" customHeight="1">
      <c r="A29" s="40"/>
      <c r="B29" s="55"/>
      <c r="C29" s="16"/>
      <c r="D29" s="1" t="s">
        <v>20</v>
      </c>
      <c r="E29" s="20">
        <v>0</v>
      </c>
      <c r="F29" s="20">
        <v>0</v>
      </c>
      <c r="G29" s="4">
        <v>0</v>
      </c>
      <c r="H29" s="58"/>
    </row>
    <row r="30" spans="1:8" ht="21" customHeight="1">
      <c r="A30" s="40"/>
      <c r="B30" s="55"/>
      <c r="C30" s="16"/>
      <c r="D30" s="1" t="s">
        <v>21</v>
      </c>
      <c r="E30" s="20">
        <v>0</v>
      </c>
      <c r="F30" s="20">
        <v>0</v>
      </c>
      <c r="G30" s="4">
        <v>0</v>
      </c>
      <c r="H30" s="58"/>
    </row>
    <row r="31" spans="1:8" ht="21" customHeight="1">
      <c r="A31" s="43"/>
      <c r="B31" s="56"/>
      <c r="C31" s="25"/>
      <c r="D31" s="1" t="s">
        <v>23</v>
      </c>
      <c r="E31" s="20">
        <v>0</v>
      </c>
      <c r="F31" s="20">
        <v>0</v>
      </c>
      <c r="G31" s="4">
        <v>0</v>
      </c>
      <c r="H31" s="59"/>
    </row>
    <row r="32" spans="1:8" ht="21" customHeight="1">
      <c r="A32" s="40" t="s">
        <v>69</v>
      </c>
      <c r="B32" s="55" t="s">
        <v>45</v>
      </c>
      <c r="C32" s="16"/>
      <c r="D32" s="5" t="s">
        <v>22</v>
      </c>
      <c r="E32" s="26">
        <f>SUM(E33:E36)</f>
        <v>425500</v>
      </c>
      <c r="F32" s="26">
        <f>SUM(F33:F36)</f>
        <v>132415</v>
      </c>
      <c r="G32" s="6">
        <f t="shared" si="2"/>
        <v>31.11985898942421</v>
      </c>
      <c r="H32" s="58" t="s">
        <v>136</v>
      </c>
    </row>
    <row r="33" spans="1:8" ht="21" customHeight="1">
      <c r="A33" s="40"/>
      <c r="B33" s="55"/>
      <c r="C33" s="16"/>
      <c r="D33" s="1" t="s">
        <v>19</v>
      </c>
      <c r="E33" s="20">
        <v>417000</v>
      </c>
      <c r="F33" s="20">
        <v>132415</v>
      </c>
      <c r="G33" s="4">
        <f t="shared" si="2"/>
        <v>31.75419664268585</v>
      </c>
      <c r="H33" s="58"/>
    </row>
    <row r="34" spans="1:8" ht="21" customHeight="1">
      <c r="A34" s="40"/>
      <c r="B34" s="55"/>
      <c r="C34" s="16"/>
      <c r="D34" s="1" t="s">
        <v>20</v>
      </c>
      <c r="E34" s="20">
        <v>0</v>
      </c>
      <c r="F34" s="20">
        <v>0</v>
      </c>
      <c r="G34" s="4">
        <v>0</v>
      </c>
      <c r="H34" s="58"/>
    </row>
    <row r="35" spans="1:8" ht="21" customHeight="1">
      <c r="A35" s="40"/>
      <c r="B35" s="55"/>
      <c r="C35" s="16"/>
      <c r="D35" s="1" t="s">
        <v>21</v>
      </c>
      <c r="E35" s="20">
        <v>0</v>
      </c>
      <c r="F35" s="20">
        <v>0</v>
      </c>
      <c r="G35" s="4">
        <v>0</v>
      </c>
      <c r="H35" s="58"/>
    </row>
    <row r="36" spans="1:8" ht="21" customHeight="1">
      <c r="A36" s="43"/>
      <c r="B36" s="55"/>
      <c r="C36" s="16"/>
      <c r="D36" s="14" t="s">
        <v>23</v>
      </c>
      <c r="E36" s="27">
        <v>8500</v>
      </c>
      <c r="F36" s="27">
        <v>0</v>
      </c>
      <c r="G36" s="28">
        <f t="shared" si="2"/>
        <v>0</v>
      </c>
      <c r="H36" s="59"/>
    </row>
    <row r="37" spans="1:8" ht="21" customHeight="1">
      <c r="A37" s="40" t="s">
        <v>70</v>
      </c>
      <c r="B37" s="54" t="s">
        <v>38</v>
      </c>
      <c r="C37" s="14"/>
      <c r="D37" s="3" t="s">
        <v>22</v>
      </c>
      <c r="E37" s="23">
        <f>SUM(E38:E41)</f>
        <v>49822686</v>
      </c>
      <c r="F37" s="23">
        <f>SUM(F38:F41)</f>
        <v>23479726.83</v>
      </c>
      <c r="G37" s="17">
        <f t="shared" si="2"/>
        <v>47.126577699965836</v>
      </c>
      <c r="H37" s="37"/>
    </row>
    <row r="38" spans="1:8" ht="21" customHeight="1">
      <c r="A38" s="11"/>
      <c r="B38" s="55"/>
      <c r="C38" s="16"/>
      <c r="D38" s="1" t="s">
        <v>19</v>
      </c>
      <c r="E38" s="20">
        <v>49822686</v>
      </c>
      <c r="F38" s="20">
        <v>23479726.83</v>
      </c>
      <c r="G38" s="4">
        <f t="shared" si="2"/>
        <v>47.126577699965836</v>
      </c>
      <c r="H38" s="35"/>
    </row>
    <row r="39" spans="1:8" ht="21" customHeight="1">
      <c r="A39" s="11"/>
      <c r="B39" s="55"/>
      <c r="C39" s="16"/>
      <c r="D39" s="1" t="s">
        <v>20</v>
      </c>
      <c r="E39" s="20">
        <v>0</v>
      </c>
      <c r="F39" s="20">
        <v>0</v>
      </c>
      <c r="G39" s="4">
        <v>0</v>
      </c>
      <c r="H39" s="35"/>
    </row>
    <row r="40" spans="1:8" ht="21" customHeight="1">
      <c r="A40" s="11"/>
      <c r="B40" s="55"/>
      <c r="C40" s="16"/>
      <c r="D40" s="1" t="s">
        <v>21</v>
      </c>
      <c r="E40" s="20">
        <v>0</v>
      </c>
      <c r="F40" s="20">
        <v>0</v>
      </c>
      <c r="G40" s="4">
        <v>0</v>
      </c>
      <c r="H40" s="35"/>
    </row>
    <row r="41" spans="1:8" ht="21" customHeight="1" thickBot="1">
      <c r="A41" s="12"/>
      <c r="B41" s="60"/>
      <c r="C41" s="15"/>
      <c r="D41" s="9" t="s">
        <v>23</v>
      </c>
      <c r="E41" s="21">
        <v>0</v>
      </c>
      <c r="F41" s="21">
        <v>0</v>
      </c>
      <c r="G41" s="10">
        <v>0</v>
      </c>
      <c r="H41" s="38"/>
    </row>
    <row r="42" spans="1:8" ht="21" customHeight="1">
      <c r="A42" s="44"/>
      <c r="B42" s="44"/>
      <c r="C42" s="45"/>
      <c r="D42" s="45"/>
      <c r="E42" s="46"/>
      <c r="F42" s="46"/>
      <c r="G42" s="47"/>
      <c r="H42" s="48" t="s">
        <v>141</v>
      </c>
    </row>
    <row r="43" spans="1:8" ht="31.5" customHeight="1">
      <c r="A43" s="52" t="s">
        <v>0</v>
      </c>
      <c r="B43" s="52" t="s">
        <v>60</v>
      </c>
      <c r="C43" s="52" t="s">
        <v>18</v>
      </c>
      <c r="D43" s="53" t="s">
        <v>30</v>
      </c>
      <c r="E43" s="53"/>
      <c r="F43" s="53"/>
      <c r="G43" s="50" t="s">
        <v>31</v>
      </c>
      <c r="H43" s="52" t="s">
        <v>25</v>
      </c>
    </row>
    <row r="44" spans="1:8" ht="49.5" customHeight="1" thickBot="1">
      <c r="A44" s="79"/>
      <c r="B44" s="79"/>
      <c r="C44" s="79"/>
      <c r="D44" s="13" t="s">
        <v>24</v>
      </c>
      <c r="E44" s="13" t="s">
        <v>62</v>
      </c>
      <c r="F44" s="13" t="s">
        <v>61</v>
      </c>
      <c r="G44" s="77"/>
      <c r="H44" s="79"/>
    </row>
    <row r="45" spans="1:8" ht="21" customHeight="1">
      <c r="A45" s="90" t="s">
        <v>3</v>
      </c>
      <c r="B45" s="67" t="s">
        <v>58</v>
      </c>
      <c r="C45" s="64" t="s">
        <v>26</v>
      </c>
      <c r="D45" s="7" t="s">
        <v>22</v>
      </c>
      <c r="E45" s="22">
        <f>SUM(E46:E49)</f>
        <v>200000</v>
      </c>
      <c r="F45" s="22">
        <f>SUM(F46:F49)</f>
        <v>0</v>
      </c>
      <c r="G45" s="8">
        <f aca="true" t="shared" si="3" ref="G45:G57">F45/E45*100</f>
        <v>0</v>
      </c>
      <c r="H45" s="103" t="s">
        <v>59</v>
      </c>
    </row>
    <row r="46" spans="1:8" ht="21" customHeight="1">
      <c r="A46" s="91"/>
      <c r="B46" s="68"/>
      <c r="C46" s="65"/>
      <c r="D46" s="3" t="s">
        <v>19</v>
      </c>
      <c r="E46" s="23">
        <v>200000</v>
      </c>
      <c r="F46" s="23">
        <v>0</v>
      </c>
      <c r="G46" s="17">
        <f t="shared" si="3"/>
        <v>0</v>
      </c>
      <c r="H46" s="74"/>
    </row>
    <row r="47" spans="1:8" ht="21" customHeight="1">
      <c r="A47" s="91"/>
      <c r="B47" s="68"/>
      <c r="C47" s="65"/>
      <c r="D47" s="3" t="s">
        <v>20</v>
      </c>
      <c r="E47" s="23">
        <v>0</v>
      </c>
      <c r="F47" s="23">
        <v>0</v>
      </c>
      <c r="G47" s="17">
        <v>0</v>
      </c>
      <c r="H47" s="74"/>
    </row>
    <row r="48" spans="1:8" ht="21" customHeight="1">
      <c r="A48" s="91"/>
      <c r="B48" s="68"/>
      <c r="C48" s="65"/>
      <c r="D48" s="3" t="s">
        <v>21</v>
      </c>
      <c r="E48" s="23">
        <v>0</v>
      </c>
      <c r="F48" s="23">
        <v>0</v>
      </c>
      <c r="G48" s="17">
        <v>0</v>
      </c>
      <c r="H48" s="74"/>
    </row>
    <row r="49" spans="1:8" ht="21" customHeight="1" thickBot="1">
      <c r="A49" s="93"/>
      <c r="B49" s="69"/>
      <c r="C49" s="66"/>
      <c r="D49" s="19" t="s">
        <v>23</v>
      </c>
      <c r="E49" s="24">
        <v>0</v>
      </c>
      <c r="F49" s="24">
        <v>0</v>
      </c>
      <c r="G49" s="29">
        <v>0</v>
      </c>
      <c r="H49" s="75"/>
    </row>
    <row r="50" spans="1:8" ht="21.75" customHeight="1">
      <c r="A50" s="90" t="s">
        <v>4</v>
      </c>
      <c r="B50" s="67" t="s">
        <v>40</v>
      </c>
      <c r="C50" s="64" t="s">
        <v>28</v>
      </c>
      <c r="D50" s="7" t="s">
        <v>22</v>
      </c>
      <c r="E50" s="22">
        <f>SUM(E51:E54)</f>
        <v>6080800</v>
      </c>
      <c r="F50" s="22">
        <f>SUM(F51:F54)</f>
        <v>749150</v>
      </c>
      <c r="G50" s="8">
        <f t="shared" si="3"/>
        <v>12.319925009867124</v>
      </c>
      <c r="H50" s="70" t="s">
        <v>32</v>
      </c>
    </row>
    <row r="51" spans="1:8" ht="25.5" customHeight="1">
      <c r="A51" s="91"/>
      <c r="B51" s="68"/>
      <c r="C51" s="65"/>
      <c r="D51" s="3" t="s">
        <v>19</v>
      </c>
      <c r="E51" s="23">
        <v>5090800</v>
      </c>
      <c r="F51" s="23">
        <v>749150</v>
      </c>
      <c r="G51" s="17">
        <f t="shared" si="3"/>
        <v>14.715761766323565</v>
      </c>
      <c r="H51" s="62"/>
    </row>
    <row r="52" spans="1:8" ht="18" customHeight="1">
      <c r="A52" s="91"/>
      <c r="B52" s="68"/>
      <c r="C52" s="65"/>
      <c r="D52" s="3" t="s">
        <v>20</v>
      </c>
      <c r="E52" s="23">
        <v>0</v>
      </c>
      <c r="F52" s="23">
        <v>0</v>
      </c>
      <c r="G52" s="17">
        <v>0</v>
      </c>
      <c r="H52" s="62"/>
    </row>
    <row r="53" spans="1:8" ht="18.75" customHeight="1">
      <c r="A53" s="91"/>
      <c r="B53" s="68"/>
      <c r="C53" s="65"/>
      <c r="D53" s="3" t="s">
        <v>21</v>
      </c>
      <c r="E53" s="23">
        <v>990000</v>
      </c>
      <c r="F53" s="23">
        <v>0</v>
      </c>
      <c r="G53" s="17">
        <f t="shared" si="3"/>
        <v>0</v>
      </c>
      <c r="H53" s="62"/>
    </row>
    <row r="54" spans="1:8" ht="24" customHeight="1" thickBot="1">
      <c r="A54" s="91"/>
      <c r="B54" s="68"/>
      <c r="C54" s="65"/>
      <c r="D54" s="30" t="s">
        <v>23</v>
      </c>
      <c r="E54" s="31">
        <v>0</v>
      </c>
      <c r="F54" s="31">
        <v>0</v>
      </c>
      <c r="G54" s="32">
        <v>0</v>
      </c>
      <c r="H54" s="63"/>
    </row>
    <row r="55" spans="1:8" ht="24" customHeight="1">
      <c r="A55" s="90" t="s">
        <v>5</v>
      </c>
      <c r="B55" s="67" t="s">
        <v>39</v>
      </c>
      <c r="C55" s="64" t="s">
        <v>29</v>
      </c>
      <c r="D55" s="7" t="s">
        <v>22</v>
      </c>
      <c r="E55" s="22">
        <f>SUM(E56:E59)</f>
        <v>55806333.76</v>
      </c>
      <c r="F55" s="22">
        <f>SUM(F56:F59)</f>
        <v>11094299.65</v>
      </c>
      <c r="G55" s="8">
        <f t="shared" si="3"/>
        <v>19.88000089328929</v>
      </c>
      <c r="H55" s="101"/>
    </row>
    <row r="56" spans="1:8" ht="24" customHeight="1">
      <c r="A56" s="91"/>
      <c r="B56" s="68"/>
      <c r="C56" s="65"/>
      <c r="D56" s="3" t="s">
        <v>19</v>
      </c>
      <c r="E56" s="23">
        <f aca="true" t="shared" si="4" ref="E56:F59">E61+E69+E74+E79</f>
        <v>54647933.76</v>
      </c>
      <c r="F56" s="23">
        <f t="shared" si="4"/>
        <v>11091449.65</v>
      </c>
      <c r="G56" s="17">
        <f t="shared" si="3"/>
        <v>20.296192164759354</v>
      </c>
      <c r="H56" s="102"/>
    </row>
    <row r="57" spans="1:8" ht="24" customHeight="1">
      <c r="A57" s="91"/>
      <c r="B57" s="68"/>
      <c r="C57" s="65"/>
      <c r="D57" s="3" t="s">
        <v>20</v>
      </c>
      <c r="E57" s="23">
        <f t="shared" si="4"/>
        <v>1158400</v>
      </c>
      <c r="F57" s="23">
        <f t="shared" si="4"/>
        <v>2850</v>
      </c>
      <c r="G57" s="17">
        <f t="shared" si="3"/>
        <v>0.24602900552486184</v>
      </c>
      <c r="H57" s="102"/>
    </row>
    <row r="58" spans="1:8" ht="24" customHeight="1">
      <c r="A58" s="91"/>
      <c r="B58" s="68"/>
      <c r="C58" s="65"/>
      <c r="D58" s="3" t="s">
        <v>21</v>
      </c>
      <c r="E58" s="23">
        <f t="shared" si="4"/>
        <v>0</v>
      </c>
      <c r="F58" s="23">
        <f t="shared" si="4"/>
        <v>0</v>
      </c>
      <c r="G58" s="17">
        <v>0</v>
      </c>
      <c r="H58" s="102"/>
    </row>
    <row r="59" spans="1:8" ht="24" customHeight="1">
      <c r="A59" s="92"/>
      <c r="B59" s="78"/>
      <c r="C59" s="76"/>
      <c r="D59" s="3" t="s">
        <v>23</v>
      </c>
      <c r="E59" s="23">
        <f t="shared" si="4"/>
        <v>0</v>
      </c>
      <c r="F59" s="23">
        <f t="shared" si="4"/>
        <v>0</v>
      </c>
      <c r="G59" s="17">
        <v>0</v>
      </c>
      <c r="H59" s="102"/>
    </row>
    <row r="60" spans="1:8" ht="15" customHeight="1">
      <c r="A60" s="40" t="s">
        <v>71</v>
      </c>
      <c r="B60" s="55" t="s">
        <v>53</v>
      </c>
      <c r="C60" s="16"/>
      <c r="D60" s="5" t="s">
        <v>22</v>
      </c>
      <c r="E60" s="26">
        <f>SUM(E61:E64)</f>
        <v>9357890.76</v>
      </c>
      <c r="F60" s="26">
        <f>SUM(F61:F64)</f>
        <v>4915741.45</v>
      </c>
      <c r="G60" s="6">
        <f>F60/E60*100</f>
        <v>52.53044276828041</v>
      </c>
      <c r="H60" s="35"/>
    </row>
    <row r="61" spans="1:8" ht="18" customHeight="1">
      <c r="A61" s="40"/>
      <c r="B61" s="55"/>
      <c r="C61" s="16"/>
      <c r="D61" s="1" t="s">
        <v>19</v>
      </c>
      <c r="E61" s="20">
        <v>9357890.76</v>
      </c>
      <c r="F61" s="20">
        <v>4915741.45</v>
      </c>
      <c r="G61" s="4">
        <f>F61/E61*100</f>
        <v>52.53044276828041</v>
      </c>
      <c r="H61" s="35"/>
    </row>
    <row r="62" spans="1:8" ht="15" customHeight="1">
      <c r="A62" s="40"/>
      <c r="B62" s="55"/>
      <c r="C62" s="16"/>
      <c r="D62" s="1" t="s">
        <v>20</v>
      </c>
      <c r="E62" s="20">
        <v>0</v>
      </c>
      <c r="F62" s="20">
        <v>0</v>
      </c>
      <c r="G62" s="4">
        <v>0</v>
      </c>
      <c r="H62" s="35"/>
    </row>
    <row r="63" spans="1:8" ht="18.75" customHeight="1">
      <c r="A63" s="40"/>
      <c r="B63" s="55"/>
      <c r="C63" s="16"/>
      <c r="D63" s="1" t="s">
        <v>21</v>
      </c>
      <c r="E63" s="20">
        <v>0</v>
      </c>
      <c r="F63" s="20">
        <v>0</v>
      </c>
      <c r="G63" s="4">
        <v>0</v>
      </c>
      <c r="H63" s="35"/>
    </row>
    <row r="64" spans="1:8" ht="15" customHeight="1">
      <c r="A64" s="43"/>
      <c r="B64" s="56"/>
      <c r="C64" s="25"/>
      <c r="D64" s="1" t="s">
        <v>23</v>
      </c>
      <c r="E64" s="20">
        <v>0</v>
      </c>
      <c r="F64" s="20">
        <v>0</v>
      </c>
      <c r="G64" s="4">
        <v>0</v>
      </c>
      <c r="H64" s="36"/>
    </row>
    <row r="65" spans="1:8" ht="15" customHeight="1">
      <c r="A65" s="44"/>
      <c r="B65" s="44"/>
      <c r="C65" s="45"/>
      <c r="D65" s="45"/>
      <c r="E65" s="46"/>
      <c r="F65" s="46"/>
      <c r="G65" s="47"/>
      <c r="H65" s="48" t="s">
        <v>142</v>
      </c>
    </row>
    <row r="66" spans="1:8" ht="30.75" customHeight="1">
      <c r="A66" s="52" t="s">
        <v>0</v>
      </c>
      <c r="B66" s="52" t="s">
        <v>60</v>
      </c>
      <c r="C66" s="52" t="s">
        <v>18</v>
      </c>
      <c r="D66" s="53" t="s">
        <v>30</v>
      </c>
      <c r="E66" s="53"/>
      <c r="F66" s="53"/>
      <c r="G66" s="50" t="s">
        <v>31</v>
      </c>
      <c r="H66" s="52" t="s">
        <v>25</v>
      </c>
    </row>
    <row r="67" spans="1:8" ht="45" customHeight="1">
      <c r="A67" s="52"/>
      <c r="B67" s="52"/>
      <c r="C67" s="52"/>
      <c r="D67" s="33" t="s">
        <v>24</v>
      </c>
      <c r="E67" s="33" t="s">
        <v>62</v>
      </c>
      <c r="F67" s="33" t="s">
        <v>61</v>
      </c>
      <c r="G67" s="51"/>
      <c r="H67" s="52"/>
    </row>
    <row r="68" spans="1:8" ht="30" customHeight="1">
      <c r="A68" s="40" t="s">
        <v>72</v>
      </c>
      <c r="B68" s="55" t="s">
        <v>54</v>
      </c>
      <c r="C68" s="16"/>
      <c r="D68" s="5" t="s">
        <v>22</v>
      </c>
      <c r="E68" s="26">
        <f>SUM(E69:E72)</f>
        <v>14878880</v>
      </c>
      <c r="F68" s="26">
        <f>SUM(F69:F72)</f>
        <v>5727554.62</v>
      </c>
      <c r="G68" s="6">
        <f>F68/E68*100</f>
        <v>38.4945279483402</v>
      </c>
      <c r="H68" s="61" t="s">
        <v>32</v>
      </c>
    </row>
    <row r="69" spans="1:8" ht="30" customHeight="1">
      <c r="A69" s="40"/>
      <c r="B69" s="55"/>
      <c r="C69" s="16"/>
      <c r="D69" s="1" t="s">
        <v>19</v>
      </c>
      <c r="E69" s="20">
        <v>14867480</v>
      </c>
      <c r="F69" s="20">
        <v>5724704.62</v>
      </c>
      <c r="G69" s="4">
        <f>F69/E69*100</f>
        <v>38.50487520413681</v>
      </c>
      <c r="H69" s="62"/>
    </row>
    <row r="70" spans="1:8" ht="30" customHeight="1">
      <c r="A70" s="40"/>
      <c r="B70" s="55"/>
      <c r="C70" s="16"/>
      <c r="D70" s="1" t="s">
        <v>20</v>
      </c>
      <c r="E70" s="20">
        <v>11400</v>
      </c>
      <c r="F70" s="20">
        <v>2850</v>
      </c>
      <c r="G70" s="4">
        <f>F70/E70*100</f>
        <v>25</v>
      </c>
      <c r="H70" s="62"/>
    </row>
    <row r="71" spans="1:8" ht="30" customHeight="1">
      <c r="A71" s="40"/>
      <c r="B71" s="55"/>
      <c r="C71" s="16"/>
      <c r="D71" s="1" t="s">
        <v>21</v>
      </c>
      <c r="E71" s="20">
        <v>0</v>
      </c>
      <c r="F71" s="20">
        <v>0</v>
      </c>
      <c r="G71" s="4">
        <v>0</v>
      </c>
      <c r="H71" s="62"/>
    </row>
    <row r="72" spans="1:8" ht="30" customHeight="1">
      <c r="A72" s="43"/>
      <c r="B72" s="55"/>
      <c r="C72" s="16"/>
      <c r="D72" s="14" t="s">
        <v>23</v>
      </c>
      <c r="E72" s="27">
        <v>0</v>
      </c>
      <c r="F72" s="27">
        <v>0</v>
      </c>
      <c r="G72" s="28">
        <v>0</v>
      </c>
      <c r="H72" s="63"/>
    </row>
    <row r="73" spans="1:8" ht="30" customHeight="1">
      <c r="A73" s="40" t="s">
        <v>73</v>
      </c>
      <c r="B73" s="54" t="s">
        <v>42</v>
      </c>
      <c r="C73" s="14"/>
      <c r="D73" s="3" t="s">
        <v>22</v>
      </c>
      <c r="E73" s="23">
        <f>SUM(E74:E77)</f>
        <v>3000000</v>
      </c>
      <c r="F73" s="23">
        <f>SUM(F74:F77)</f>
        <v>451003.58</v>
      </c>
      <c r="G73" s="17">
        <f>F73/E73*100</f>
        <v>15.033452666666665</v>
      </c>
      <c r="H73" s="63" t="s">
        <v>137</v>
      </c>
    </row>
    <row r="74" spans="1:8" ht="30" customHeight="1">
      <c r="A74" s="40"/>
      <c r="B74" s="55"/>
      <c r="C74" s="16"/>
      <c r="D74" s="1" t="s">
        <v>19</v>
      </c>
      <c r="E74" s="20">
        <v>3000000</v>
      </c>
      <c r="F74" s="20">
        <v>451003.58</v>
      </c>
      <c r="G74" s="4">
        <f>F74/E74*100</f>
        <v>15.033452666666665</v>
      </c>
      <c r="H74" s="74"/>
    </row>
    <row r="75" spans="1:8" ht="30" customHeight="1">
      <c r="A75" s="40"/>
      <c r="B75" s="55"/>
      <c r="C75" s="16"/>
      <c r="D75" s="1" t="s">
        <v>20</v>
      </c>
      <c r="E75" s="20">
        <v>0</v>
      </c>
      <c r="F75" s="20">
        <v>0</v>
      </c>
      <c r="G75" s="4">
        <v>0</v>
      </c>
      <c r="H75" s="74"/>
    </row>
    <row r="76" spans="1:8" ht="30" customHeight="1">
      <c r="A76" s="40"/>
      <c r="B76" s="55"/>
      <c r="C76" s="16"/>
      <c r="D76" s="1" t="s">
        <v>21</v>
      </c>
      <c r="E76" s="20">
        <v>0</v>
      </c>
      <c r="F76" s="20">
        <v>0</v>
      </c>
      <c r="G76" s="4">
        <v>0</v>
      </c>
      <c r="H76" s="74"/>
    </row>
    <row r="77" spans="1:8" ht="23.25" customHeight="1">
      <c r="A77" s="43"/>
      <c r="B77" s="56"/>
      <c r="C77" s="25"/>
      <c r="D77" s="1" t="s">
        <v>23</v>
      </c>
      <c r="E77" s="20">
        <v>0</v>
      </c>
      <c r="F77" s="20">
        <v>0</v>
      </c>
      <c r="G77" s="4">
        <v>0</v>
      </c>
      <c r="H77" s="61"/>
    </row>
    <row r="78" spans="1:8" ht="35.25" customHeight="1">
      <c r="A78" s="40" t="s">
        <v>74</v>
      </c>
      <c r="B78" s="54" t="s">
        <v>55</v>
      </c>
      <c r="C78" s="14"/>
      <c r="D78" s="3" t="s">
        <v>22</v>
      </c>
      <c r="E78" s="23">
        <f>SUM(E79:E82)</f>
        <v>28569563</v>
      </c>
      <c r="F78" s="23">
        <f>SUM(F79:F82)</f>
        <v>0</v>
      </c>
      <c r="G78" s="17">
        <f>F78/E78*100</f>
        <v>0</v>
      </c>
      <c r="H78" s="63" t="s">
        <v>56</v>
      </c>
    </row>
    <row r="79" spans="1:8" ht="30" customHeight="1">
      <c r="A79" s="11"/>
      <c r="B79" s="55"/>
      <c r="C79" s="16"/>
      <c r="D79" s="1" t="s">
        <v>19</v>
      </c>
      <c r="E79" s="20">
        <v>27422563</v>
      </c>
      <c r="F79" s="20">
        <v>0</v>
      </c>
      <c r="G79" s="4">
        <f>F79/E79*100</f>
        <v>0</v>
      </c>
      <c r="H79" s="74"/>
    </row>
    <row r="80" spans="1:8" ht="30" customHeight="1">
      <c r="A80" s="11"/>
      <c r="B80" s="55"/>
      <c r="C80" s="16"/>
      <c r="D80" s="1" t="s">
        <v>20</v>
      </c>
      <c r="E80" s="20">
        <v>1147000</v>
      </c>
      <c r="F80" s="20">
        <v>0</v>
      </c>
      <c r="G80" s="4">
        <f>F80/E80*100</f>
        <v>0</v>
      </c>
      <c r="H80" s="74"/>
    </row>
    <row r="81" spans="1:8" ht="21" customHeight="1">
      <c r="A81" s="11"/>
      <c r="B81" s="55"/>
      <c r="C81" s="16"/>
      <c r="D81" s="1" t="s">
        <v>21</v>
      </c>
      <c r="E81" s="20">
        <v>0</v>
      </c>
      <c r="F81" s="20">
        <v>0</v>
      </c>
      <c r="G81" s="4">
        <v>0</v>
      </c>
      <c r="H81" s="74" t="s">
        <v>57</v>
      </c>
    </row>
    <row r="82" spans="1:8" ht="21" customHeight="1" thickBot="1">
      <c r="A82" s="12"/>
      <c r="B82" s="60"/>
      <c r="C82" s="15"/>
      <c r="D82" s="9" t="s">
        <v>23</v>
      </c>
      <c r="E82" s="21">
        <v>0</v>
      </c>
      <c r="F82" s="21">
        <v>0</v>
      </c>
      <c r="G82" s="10">
        <v>0</v>
      </c>
      <c r="H82" s="75"/>
    </row>
    <row r="83" spans="1:8" ht="21" customHeight="1">
      <c r="A83" s="44"/>
      <c r="B83" s="44"/>
      <c r="C83" s="45"/>
      <c r="D83" s="45"/>
      <c r="E83" s="46"/>
      <c r="F83" s="46"/>
      <c r="G83" s="47"/>
      <c r="H83" s="48" t="s">
        <v>143</v>
      </c>
    </row>
    <row r="84" spans="1:8" ht="27.75" customHeight="1">
      <c r="A84" s="52" t="s">
        <v>0</v>
      </c>
      <c r="B84" s="52" t="s">
        <v>60</v>
      </c>
      <c r="C84" s="52" t="s">
        <v>18</v>
      </c>
      <c r="D84" s="53" t="s">
        <v>30</v>
      </c>
      <c r="E84" s="53"/>
      <c r="F84" s="53"/>
      <c r="G84" s="50" t="s">
        <v>31</v>
      </c>
      <c r="H84" s="52" t="s">
        <v>25</v>
      </c>
    </row>
    <row r="85" spans="1:8" ht="36.75" customHeight="1" thickBot="1">
      <c r="A85" s="52"/>
      <c r="B85" s="52"/>
      <c r="C85" s="52"/>
      <c r="D85" s="33" t="s">
        <v>24</v>
      </c>
      <c r="E85" s="33" t="s">
        <v>62</v>
      </c>
      <c r="F85" s="33" t="s">
        <v>61</v>
      </c>
      <c r="G85" s="51"/>
      <c r="H85" s="52"/>
    </row>
    <row r="86" spans="1:8" ht="21" customHeight="1">
      <c r="A86" s="90" t="s">
        <v>6</v>
      </c>
      <c r="B86" s="67" t="s">
        <v>36</v>
      </c>
      <c r="C86" s="64" t="s">
        <v>29</v>
      </c>
      <c r="D86" s="7" t="s">
        <v>22</v>
      </c>
      <c r="E86" s="22">
        <f>SUM(E87:E90)</f>
        <v>205196794.64</v>
      </c>
      <c r="F86" s="22">
        <f>SUM(F87:F90)</f>
        <v>59936022.03</v>
      </c>
      <c r="G86" s="8">
        <f>F86/E86*100</f>
        <v>29.20904399854421</v>
      </c>
      <c r="H86" s="84"/>
    </row>
    <row r="87" spans="1:8" ht="20.25" customHeight="1">
      <c r="A87" s="91"/>
      <c r="B87" s="68"/>
      <c r="C87" s="65"/>
      <c r="D87" s="1" t="s">
        <v>19</v>
      </c>
      <c r="E87" s="23">
        <f aca="true" t="shared" si="5" ref="E87:F90">E92+E97+E102+E107+E115+E120+E125</f>
        <v>117524894.64</v>
      </c>
      <c r="F87" s="23">
        <f t="shared" si="5"/>
        <v>57623248.53</v>
      </c>
      <c r="G87" s="17">
        <f>F87/E87*100</f>
        <v>49.03067448518922</v>
      </c>
      <c r="H87" s="85"/>
    </row>
    <row r="88" spans="1:8" ht="15" customHeight="1">
      <c r="A88" s="91"/>
      <c r="B88" s="68"/>
      <c r="C88" s="65"/>
      <c r="D88" s="1" t="s">
        <v>20</v>
      </c>
      <c r="E88" s="23">
        <f t="shared" si="5"/>
        <v>2738500</v>
      </c>
      <c r="F88" s="23">
        <f t="shared" si="5"/>
        <v>1128022.88</v>
      </c>
      <c r="G88" s="17">
        <f>F88/E88*100</f>
        <v>41.1912682125251</v>
      </c>
      <c r="H88" s="85"/>
    </row>
    <row r="89" spans="1:8" ht="21.75" customHeight="1">
      <c r="A89" s="91"/>
      <c r="B89" s="68"/>
      <c r="C89" s="65"/>
      <c r="D89" s="1" t="s">
        <v>21</v>
      </c>
      <c r="E89" s="23">
        <f t="shared" si="5"/>
        <v>84933400</v>
      </c>
      <c r="F89" s="23">
        <f t="shared" si="5"/>
        <v>1184750.6199999999</v>
      </c>
      <c r="G89" s="17">
        <f>F89/E89*100</f>
        <v>1.3949172174904099</v>
      </c>
      <c r="H89" s="85"/>
    </row>
    <row r="90" spans="1:8" ht="26.25" customHeight="1">
      <c r="A90" s="92"/>
      <c r="B90" s="78"/>
      <c r="C90" s="76"/>
      <c r="D90" s="1" t="s">
        <v>23</v>
      </c>
      <c r="E90" s="23">
        <f t="shared" si="5"/>
        <v>0</v>
      </c>
      <c r="F90" s="23">
        <f t="shared" si="5"/>
        <v>0</v>
      </c>
      <c r="G90" s="17">
        <v>0</v>
      </c>
      <c r="H90" s="86"/>
    </row>
    <row r="91" spans="1:8" ht="15.75">
      <c r="A91" s="40" t="s">
        <v>75</v>
      </c>
      <c r="B91" s="55" t="s">
        <v>46</v>
      </c>
      <c r="C91" s="16"/>
      <c r="D91" s="5" t="s">
        <v>22</v>
      </c>
      <c r="E91" s="26">
        <f>SUM(E92:E95)</f>
        <v>34470852</v>
      </c>
      <c r="F91" s="26">
        <f>SUM(F92:F95)</f>
        <v>17216018.19</v>
      </c>
      <c r="G91" s="6">
        <f aca="true" t="shared" si="6" ref="G91:G97">F91/E91*100</f>
        <v>49.943697910338855</v>
      </c>
      <c r="H91" s="35"/>
    </row>
    <row r="92" spans="1:8" ht="15.75">
      <c r="A92" s="40"/>
      <c r="B92" s="55"/>
      <c r="C92" s="16"/>
      <c r="D92" s="1" t="s">
        <v>19</v>
      </c>
      <c r="E92" s="20">
        <v>29496952</v>
      </c>
      <c r="F92" s="20">
        <v>14927560.6</v>
      </c>
      <c r="G92" s="4">
        <f t="shared" si="6"/>
        <v>50.6071291704987</v>
      </c>
      <c r="H92" s="35"/>
    </row>
    <row r="93" spans="1:8" ht="15.75">
      <c r="A93" s="40"/>
      <c r="B93" s="55"/>
      <c r="C93" s="16"/>
      <c r="D93" s="1" t="s">
        <v>20</v>
      </c>
      <c r="E93" s="20">
        <v>2738500</v>
      </c>
      <c r="F93" s="20">
        <v>1128022.88</v>
      </c>
      <c r="G93" s="4">
        <f t="shared" si="6"/>
        <v>41.1912682125251</v>
      </c>
      <c r="H93" s="35"/>
    </row>
    <row r="94" spans="1:8" ht="15.75">
      <c r="A94" s="40"/>
      <c r="B94" s="55"/>
      <c r="C94" s="16"/>
      <c r="D94" s="1" t="s">
        <v>21</v>
      </c>
      <c r="E94" s="20">
        <v>2235400</v>
      </c>
      <c r="F94" s="20">
        <v>1160434.71</v>
      </c>
      <c r="G94" s="4">
        <f t="shared" si="6"/>
        <v>51.91172541826966</v>
      </c>
      <c r="H94" s="35"/>
    </row>
    <row r="95" spans="1:8" ht="15.75">
      <c r="A95" s="40"/>
      <c r="B95" s="56"/>
      <c r="C95" s="25"/>
      <c r="D95" s="1" t="s">
        <v>23</v>
      </c>
      <c r="E95" s="20">
        <v>0</v>
      </c>
      <c r="F95" s="20">
        <v>0</v>
      </c>
      <c r="G95" s="4">
        <v>0</v>
      </c>
      <c r="H95" s="36"/>
    </row>
    <row r="96" spans="1:8" ht="15.75">
      <c r="A96" s="42" t="s">
        <v>76</v>
      </c>
      <c r="B96" s="55" t="s">
        <v>47</v>
      </c>
      <c r="C96" s="16"/>
      <c r="D96" s="5" t="s">
        <v>22</v>
      </c>
      <c r="E96" s="26">
        <f>SUM(E97:E100)</f>
        <v>13018470</v>
      </c>
      <c r="F96" s="26">
        <f>SUM(F97:F100)</f>
        <v>6167458.72</v>
      </c>
      <c r="G96" s="6">
        <f t="shared" si="6"/>
        <v>47.37468166382071</v>
      </c>
      <c r="H96" s="35"/>
    </row>
    <row r="97" spans="1:8" ht="15.75">
      <c r="A97" s="40"/>
      <c r="B97" s="55"/>
      <c r="C97" s="16"/>
      <c r="D97" s="1" t="s">
        <v>19</v>
      </c>
      <c r="E97" s="20">
        <v>13018470</v>
      </c>
      <c r="F97" s="20">
        <v>6167458.72</v>
      </c>
      <c r="G97" s="4">
        <f t="shared" si="6"/>
        <v>47.37468166382071</v>
      </c>
      <c r="H97" s="35"/>
    </row>
    <row r="98" spans="1:8" ht="15.75">
      <c r="A98" s="40"/>
      <c r="B98" s="55"/>
      <c r="C98" s="16"/>
      <c r="D98" s="1" t="s">
        <v>20</v>
      </c>
      <c r="E98" s="20">
        <v>0</v>
      </c>
      <c r="F98" s="20">
        <v>0</v>
      </c>
      <c r="G98" s="4">
        <v>0</v>
      </c>
      <c r="H98" s="35"/>
    </row>
    <row r="99" spans="1:8" ht="15.75">
      <c r="A99" s="40"/>
      <c r="B99" s="55"/>
      <c r="C99" s="16"/>
      <c r="D99" s="1" t="s">
        <v>21</v>
      </c>
      <c r="E99" s="20">
        <v>0</v>
      </c>
      <c r="F99" s="20">
        <v>0</v>
      </c>
      <c r="G99" s="4">
        <v>0</v>
      </c>
      <c r="H99" s="35"/>
    </row>
    <row r="100" spans="1:8" ht="15.75">
      <c r="A100" s="43"/>
      <c r="B100" s="55"/>
      <c r="C100" s="16"/>
      <c r="D100" s="14" t="s">
        <v>23</v>
      </c>
      <c r="E100" s="27">
        <v>0</v>
      </c>
      <c r="F100" s="27">
        <v>0</v>
      </c>
      <c r="G100" s="28">
        <v>0</v>
      </c>
      <c r="H100" s="35"/>
    </row>
    <row r="101" spans="1:8" ht="15.75">
      <c r="A101" s="42" t="s">
        <v>77</v>
      </c>
      <c r="B101" s="54" t="s">
        <v>48</v>
      </c>
      <c r="C101" s="14"/>
      <c r="D101" s="3" t="s">
        <v>22</v>
      </c>
      <c r="E101" s="23">
        <f>SUM(E102:E105)</f>
        <v>7211129</v>
      </c>
      <c r="F101" s="23">
        <f>SUM(F102:F105)</f>
        <v>3708904.91</v>
      </c>
      <c r="G101" s="17">
        <f>F101/E101*100</f>
        <v>51.43306838637889</v>
      </c>
      <c r="H101" s="37"/>
    </row>
    <row r="102" spans="1:8" ht="15.75">
      <c r="A102" s="40"/>
      <c r="B102" s="55"/>
      <c r="C102" s="16"/>
      <c r="D102" s="1" t="s">
        <v>19</v>
      </c>
      <c r="E102" s="20">
        <v>7211129</v>
      </c>
      <c r="F102" s="20">
        <v>3708904.91</v>
      </c>
      <c r="G102" s="4">
        <f>F102/E102*100</f>
        <v>51.43306838637889</v>
      </c>
      <c r="H102" s="35"/>
    </row>
    <row r="103" spans="1:8" ht="15.75">
      <c r="A103" s="40"/>
      <c r="B103" s="55"/>
      <c r="C103" s="16"/>
      <c r="D103" s="1" t="s">
        <v>20</v>
      </c>
      <c r="E103" s="20">
        <v>0</v>
      </c>
      <c r="F103" s="20">
        <v>0</v>
      </c>
      <c r="G103" s="4">
        <v>0</v>
      </c>
      <c r="H103" s="35"/>
    </row>
    <row r="104" spans="1:8" ht="15.75">
      <c r="A104" s="40"/>
      <c r="B104" s="55"/>
      <c r="C104" s="16"/>
      <c r="D104" s="1" t="s">
        <v>21</v>
      </c>
      <c r="E104" s="20">
        <v>0</v>
      </c>
      <c r="F104" s="20">
        <v>0</v>
      </c>
      <c r="G104" s="4">
        <v>0</v>
      </c>
      <c r="H104" s="35"/>
    </row>
    <row r="105" spans="1:8" ht="15.75">
      <c r="A105" s="43"/>
      <c r="B105" s="56"/>
      <c r="C105" s="25"/>
      <c r="D105" s="1" t="s">
        <v>23</v>
      </c>
      <c r="E105" s="27">
        <v>0</v>
      </c>
      <c r="F105" s="27">
        <v>0</v>
      </c>
      <c r="G105" s="4">
        <v>0</v>
      </c>
      <c r="H105" s="36"/>
    </row>
    <row r="106" spans="1:8" ht="18.75" customHeight="1">
      <c r="A106" s="40" t="s">
        <v>78</v>
      </c>
      <c r="B106" s="54" t="s">
        <v>49</v>
      </c>
      <c r="C106" s="14"/>
      <c r="D106" s="3" t="s">
        <v>22</v>
      </c>
      <c r="E106" s="23">
        <f>SUM(E107:E110)</f>
        <v>6702782</v>
      </c>
      <c r="F106" s="23">
        <f>SUM(F107:F110)</f>
        <v>3016907.74</v>
      </c>
      <c r="G106" s="17">
        <f>F106/E106*100</f>
        <v>45.00978459391936</v>
      </c>
      <c r="H106" s="37"/>
    </row>
    <row r="107" spans="1:8" ht="18.75" customHeight="1">
      <c r="A107" s="40"/>
      <c r="B107" s="55"/>
      <c r="C107" s="16"/>
      <c r="D107" s="1" t="s">
        <v>19</v>
      </c>
      <c r="E107" s="20">
        <v>6702782</v>
      </c>
      <c r="F107" s="20">
        <v>3016907.74</v>
      </c>
      <c r="G107" s="4">
        <f>F107/E107*100</f>
        <v>45.00978459391936</v>
      </c>
      <c r="H107" s="35"/>
    </row>
    <row r="108" spans="1:8" ht="18.75" customHeight="1">
      <c r="A108" s="40"/>
      <c r="B108" s="55"/>
      <c r="C108" s="16"/>
      <c r="D108" s="1" t="s">
        <v>20</v>
      </c>
      <c r="E108" s="20">
        <v>0</v>
      </c>
      <c r="F108" s="20">
        <v>0</v>
      </c>
      <c r="G108" s="4">
        <v>0</v>
      </c>
      <c r="H108" s="35"/>
    </row>
    <row r="109" spans="1:8" ht="18.75" customHeight="1">
      <c r="A109" s="40"/>
      <c r="B109" s="55"/>
      <c r="C109" s="16"/>
      <c r="D109" s="1" t="s">
        <v>21</v>
      </c>
      <c r="E109" s="20">
        <v>0</v>
      </c>
      <c r="F109" s="20">
        <v>0</v>
      </c>
      <c r="G109" s="4">
        <v>0</v>
      </c>
      <c r="H109" s="35"/>
    </row>
    <row r="110" spans="1:8" ht="18.75" customHeight="1">
      <c r="A110" s="43"/>
      <c r="B110" s="56"/>
      <c r="C110" s="25"/>
      <c r="D110" s="1" t="s">
        <v>23</v>
      </c>
      <c r="E110" s="20">
        <v>0</v>
      </c>
      <c r="F110" s="20">
        <v>0</v>
      </c>
      <c r="G110" s="4">
        <v>0</v>
      </c>
      <c r="H110" s="36"/>
    </row>
    <row r="111" spans="1:8" ht="15.75">
      <c r="A111" s="44"/>
      <c r="B111" s="44"/>
      <c r="C111" s="45"/>
      <c r="D111" s="45"/>
      <c r="E111" s="46"/>
      <c r="F111" s="46"/>
      <c r="G111" s="47"/>
      <c r="H111" s="48" t="s">
        <v>144</v>
      </c>
    </row>
    <row r="112" spans="1:8" ht="15.75">
      <c r="A112" s="52" t="s">
        <v>0</v>
      </c>
      <c r="B112" s="52" t="s">
        <v>60</v>
      </c>
      <c r="C112" s="52" t="s">
        <v>18</v>
      </c>
      <c r="D112" s="53" t="s">
        <v>30</v>
      </c>
      <c r="E112" s="53"/>
      <c r="F112" s="53"/>
      <c r="G112" s="50" t="s">
        <v>31</v>
      </c>
      <c r="H112" s="52" t="s">
        <v>25</v>
      </c>
    </row>
    <row r="113" spans="1:8" ht="54.75" customHeight="1">
      <c r="A113" s="52"/>
      <c r="B113" s="52"/>
      <c r="C113" s="52"/>
      <c r="D113" s="33" t="s">
        <v>24</v>
      </c>
      <c r="E113" s="33" t="s">
        <v>62</v>
      </c>
      <c r="F113" s="33" t="s">
        <v>61</v>
      </c>
      <c r="G113" s="51"/>
      <c r="H113" s="52"/>
    </row>
    <row r="114" spans="1:8" ht="33.75" customHeight="1">
      <c r="A114" s="42" t="s">
        <v>79</v>
      </c>
      <c r="B114" s="55" t="s">
        <v>50</v>
      </c>
      <c r="C114" s="16"/>
      <c r="D114" s="5" t="s">
        <v>22</v>
      </c>
      <c r="E114" s="26">
        <f>SUM(E115:E118)</f>
        <v>101116410</v>
      </c>
      <c r="F114" s="26">
        <f>SUM(F115:F118)</f>
        <v>10529525.53</v>
      </c>
      <c r="G114" s="6">
        <f>F114/E114*100</f>
        <v>10.413270734196358</v>
      </c>
      <c r="H114" s="61" t="s">
        <v>133</v>
      </c>
    </row>
    <row r="115" spans="1:8" ht="33.75" customHeight="1">
      <c r="A115" s="40"/>
      <c r="B115" s="55"/>
      <c r="C115" s="16"/>
      <c r="D115" s="1" t="s">
        <v>19</v>
      </c>
      <c r="E115" s="20">
        <v>18418410</v>
      </c>
      <c r="F115" s="20">
        <v>10505209.62</v>
      </c>
      <c r="G115" s="4">
        <f>F115/E115*100</f>
        <v>57.03646308231818</v>
      </c>
      <c r="H115" s="62"/>
    </row>
    <row r="116" spans="1:8" ht="33.75" customHeight="1">
      <c r="A116" s="40"/>
      <c r="B116" s="55"/>
      <c r="C116" s="16"/>
      <c r="D116" s="1" t="s">
        <v>20</v>
      </c>
      <c r="E116" s="20">
        <v>0</v>
      </c>
      <c r="F116" s="20">
        <v>0</v>
      </c>
      <c r="G116" s="4">
        <v>0</v>
      </c>
      <c r="H116" s="62"/>
    </row>
    <row r="117" spans="1:8" ht="33.75" customHeight="1">
      <c r="A117" s="40"/>
      <c r="B117" s="55"/>
      <c r="C117" s="16"/>
      <c r="D117" s="1" t="s">
        <v>21</v>
      </c>
      <c r="E117" s="20">
        <v>82698000</v>
      </c>
      <c r="F117" s="20">
        <v>24315.91</v>
      </c>
      <c r="G117" s="4">
        <f>F117/E117*100</f>
        <v>0.029403262473094872</v>
      </c>
      <c r="H117" s="62"/>
    </row>
    <row r="118" spans="1:8" ht="33.75" customHeight="1">
      <c r="A118" s="43"/>
      <c r="B118" s="55"/>
      <c r="C118" s="16"/>
      <c r="D118" s="14" t="s">
        <v>23</v>
      </c>
      <c r="E118" s="27">
        <v>0</v>
      </c>
      <c r="F118" s="27">
        <v>0</v>
      </c>
      <c r="G118" s="28">
        <v>0</v>
      </c>
      <c r="H118" s="63"/>
    </row>
    <row r="119" spans="1:8" ht="15.75">
      <c r="A119" s="42" t="s">
        <v>80</v>
      </c>
      <c r="B119" s="54" t="s">
        <v>51</v>
      </c>
      <c r="C119" s="14"/>
      <c r="D119" s="3" t="s">
        <v>22</v>
      </c>
      <c r="E119" s="23">
        <f>SUM(E120:E123)</f>
        <v>35027296.64</v>
      </c>
      <c r="F119" s="23">
        <f>SUM(F120:F123)</f>
        <v>15299283.42</v>
      </c>
      <c r="G119" s="17">
        <f>F119/E119*100</f>
        <v>43.67817356058455</v>
      </c>
      <c r="H119" s="37"/>
    </row>
    <row r="120" spans="1:8" ht="15.75">
      <c r="A120" s="40"/>
      <c r="B120" s="55"/>
      <c r="C120" s="16"/>
      <c r="D120" s="1" t="s">
        <v>19</v>
      </c>
      <c r="E120" s="20">
        <v>35027296.64</v>
      </c>
      <c r="F120" s="20">
        <v>15299283.42</v>
      </c>
      <c r="G120" s="4">
        <f>F120/E120*100</f>
        <v>43.67817356058455</v>
      </c>
      <c r="H120" s="35"/>
    </row>
    <row r="121" spans="1:8" ht="15.75">
      <c r="A121" s="40"/>
      <c r="B121" s="55"/>
      <c r="C121" s="16"/>
      <c r="D121" s="1" t="s">
        <v>20</v>
      </c>
      <c r="E121" s="20">
        <v>0</v>
      </c>
      <c r="F121" s="20">
        <v>0</v>
      </c>
      <c r="G121" s="4">
        <v>0</v>
      </c>
      <c r="H121" s="35"/>
    </row>
    <row r="122" spans="1:8" ht="15.75">
      <c r="A122" s="40"/>
      <c r="B122" s="55"/>
      <c r="C122" s="16"/>
      <c r="D122" s="1" t="s">
        <v>21</v>
      </c>
      <c r="E122" s="20">
        <v>0</v>
      </c>
      <c r="F122" s="20">
        <v>0</v>
      </c>
      <c r="G122" s="4">
        <v>0</v>
      </c>
      <c r="H122" s="35"/>
    </row>
    <row r="123" spans="1:8" ht="15.75">
      <c r="A123" s="43"/>
      <c r="B123" s="56"/>
      <c r="C123" s="25"/>
      <c r="D123" s="1" t="s">
        <v>23</v>
      </c>
      <c r="E123" s="20">
        <v>0</v>
      </c>
      <c r="F123" s="20">
        <v>0</v>
      </c>
      <c r="G123" s="4">
        <v>0</v>
      </c>
      <c r="H123" s="36"/>
    </row>
    <row r="124" spans="1:8" ht="24" customHeight="1">
      <c r="A124" s="40" t="s">
        <v>81</v>
      </c>
      <c r="B124" s="55" t="s">
        <v>52</v>
      </c>
      <c r="C124" s="16"/>
      <c r="D124" s="5" t="s">
        <v>22</v>
      </c>
      <c r="E124" s="26">
        <f>SUM(E125:E128)</f>
        <v>7649855</v>
      </c>
      <c r="F124" s="26">
        <f>SUM(F125:F128)</f>
        <v>3997923.52</v>
      </c>
      <c r="G124" s="6">
        <f>F124/E124*100</f>
        <v>52.26142874603505</v>
      </c>
      <c r="H124" s="35"/>
    </row>
    <row r="125" spans="1:8" ht="19.5" customHeight="1">
      <c r="A125" s="11"/>
      <c r="B125" s="55"/>
      <c r="C125" s="16"/>
      <c r="D125" s="1" t="s">
        <v>19</v>
      </c>
      <c r="E125" s="20">
        <v>7649855</v>
      </c>
      <c r="F125" s="20">
        <v>3997923.52</v>
      </c>
      <c r="G125" s="4">
        <f>F125/E125*100</f>
        <v>52.26142874603505</v>
      </c>
      <c r="H125" s="35"/>
    </row>
    <row r="126" spans="1:8" ht="18" customHeight="1">
      <c r="A126" s="11"/>
      <c r="B126" s="55"/>
      <c r="C126" s="16"/>
      <c r="D126" s="1" t="s">
        <v>20</v>
      </c>
      <c r="E126" s="20">
        <v>0</v>
      </c>
      <c r="F126" s="20">
        <v>0</v>
      </c>
      <c r="G126" s="4">
        <v>0</v>
      </c>
      <c r="H126" s="35"/>
    </row>
    <row r="127" spans="1:8" ht="26.25" customHeight="1">
      <c r="A127" s="11"/>
      <c r="B127" s="55"/>
      <c r="C127" s="16"/>
      <c r="D127" s="1" t="s">
        <v>21</v>
      </c>
      <c r="E127" s="20">
        <v>0</v>
      </c>
      <c r="F127" s="20">
        <v>0</v>
      </c>
      <c r="G127" s="4">
        <v>0</v>
      </c>
      <c r="H127" s="35"/>
    </row>
    <row r="128" spans="1:8" ht="26.25" customHeight="1" thickBot="1">
      <c r="A128" s="12"/>
      <c r="B128" s="60"/>
      <c r="C128" s="15"/>
      <c r="D128" s="9" t="s">
        <v>23</v>
      </c>
      <c r="E128" s="20">
        <v>0</v>
      </c>
      <c r="F128" s="20">
        <v>0</v>
      </c>
      <c r="G128" s="10">
        <v>0</v>
      </c>
      <c r="H128" s="38"/>
    </row>
    <row r="129" spans="1:8" ht="15" customHeight="1">
      <c r="A129" s="90" t="s">
        <v>7</v>
      </c>
      <c r="B129" s="67" t="s">
        <v>151</v>
      </c>
      <c r="C129" s="64" t="s">
        <v>10</v>
      </c>
      <c r="D129" s="7" t="s">
        <v>22</v>
      </c>
      <c r="E129" s="22">
        <f>SUM(E130:E133)</f>
        <v>149416967.67</v>
      </c>
      <c r="F129" s="22">
        <f>SUM(F130:F133)</f>
        <v>50736148.51</v>
      </c>
      <c r="G129" s="8">
        <f>F129/E129*100</f>
        <v>33.95608229853458</v>
      </c>
      <c r="H129" s="70"/>
    </row>
    <row r="130" spans="1:8" ht="15" customHeight="1">
      <c r="A130" s="91"/>
      <c r="B130" s="68"/>
      <c r="C130" s="65"/>
      <c r="D130" s="3" t="s">
        <v>19</v>
      </c>
      <c r="E130" s="23">
        <v>148729867.67</v>
      </c>
      <c r="F130" s="23">
        <v>50387508.01</v>
      </c>
      <c r="G130" s="17">
        <f>F130/E130*100</f>
        <v>33.878540201352955</v>
      </c>
      <c r="H130" s="62"/>
    </row>
    <row r="131" spans="1:8" ht="15" customHeight="1">
      <c r="A131" s="91"/>
      <c r="B131" s="68"/>
      <c r="C131" s="65"/>
      <c r="D131" s="3" t="s">
        <v>20</v>
      </c>
      <c r="E131" s="23">
        <v>687100</v>
      </c>
      <c r="F131" s="23">
        <v>348640.5</v>
      </c>
      <c r="G131" s="17">
        <f>F131/E131*100</f>
        <v>50.74086741376801</v>
      </c>
      <c r="H131" s="62"/>
    </row>
    <row r="132" spans="1:8" ht="15" customHeight="1">
      <c r="A132" s="91"/>
      <c r="B132" s="68"/>
      <c r="C132" s="65"/>
      <c r="D132" s="3" t="s">
        <v>21</v>
      </c>
      <c r="E132" s="23">
        <v>0</v>
      </c>
      <c r="F132" s="23">
        <v>0</v>
      </c>
      <c r="G132" s="17">
        <v>0</v>
      </c>
      <c r="H132" s="62"/>
    </row>
    <row r="133" spans="1:8" ht="15" customHeight="1">
      <c r="A133" s="92"/>
      <c r="B133" s="78"/>
      <c r="C133" s="76"/>
      <c r="D133" s="3" t="s">
        <v>23</v>
      </c>
      <c r="E133" s="23">
        <v>0</v>
      </c>
      <c r="F133" s="23">
        <v>0</v>
      </c>
      <c r="G133" s="17">
        <v>0</v>
      </c>
      <c r="H133" s="62"/>
    </row>
    <row r="134" spans="1:8" ht="15" customHeight="1">
      <c r="A134" s="44"/>
      <c r="B134" s="44"/>
      <c r="C134" s="45"/>
      <c r="D134" s="45"/>
      <c r="E134" s="46"/>
      <c r="F134" s="46"/>
      <c r="G134" s="47"/>
      <c r="H134" s="48" t="s">
        <v>145</v>
      </c>
    </row>
    <row r="135" spans="1:8" ht="24.75" customHeight="1">
      <c r="A135" s="52" t="s">
        <v>0</v>
      </c>
      <c r="B135" s="52" t="s">
        <v>60</v>
      </c>
      <c r="C135" s="52" t="s">
        <v>18</v>
      </c>
      <c r="D135" s="53" t="s">
        <v>30</v>
      </c>
      <c r="E135" s="53"/>
      <c r="F135" s="53"/>
      <c r="G135" s="50" t="s">
        <v>31</v>
      </c>
      <c r="H135" s="52" t="s">
        <v>25</v>
      </c>
    </row>
    <row r="136" spans="1:8" ht="44.25" customHeight="1">
      <c r="A136" s="52"/>
      <c r="B136" s="52"/>
      <c r="C136" s="52"/>
      <c r="D136" s="33" t="s">
        <v>24</v>
      </c>
      <c r="E136" s="33" t="s">
        <v>62</v>
      </c>
      <c r="F136" s="33" t="s">
        <v>61</v>
      </c>
      <c r="G136" s="51"/>
      <c r="H136" s="52"/>
    </row>
    <row r="137" spans="1:8" ht="28.5" customHeight="1">
      <c r="A137" s="40" t="s">
        <v>97</v>
      </c>
      <c r="B137" s="55" t="s">
        <v>103</v>
      </c>
      <c r="C137" s="16"/>
      <c r="D137" s="5" t="s">
        <v>22</v>
      </c>
      <c r="E137" s="26">
        <f>SUM(E138:E141)</f>
        <v>23732000</v>
      </c>
      <c r="F137" s="26">
        <f>SUM(F138:F141)</f>
        <v>541454.37</v>
      </c>
      <c r="G137" s="6">
        <f>F137/E137*100</f>
        <v>2.281537038597674</v>
      </c>
      <c r="H137" s="57" t="s">
        <v>104</v>
      </c>
    </row>
    <row r="138" spans="1:8" ht="28.5" customHeight="1">
      <c r="A138" s="40"/>
      <c r="B138" s="55"/>
      <c r="C138" s="16"/>
      <c r="D138" s="1" t="s">
        <v>19</v>
      </c>
      <c r="E138" s="20">
        <v>23732000</v>
      </c>
      <c r="F138" s="20">
        <v>541454.37</v>
      </c>
      <c r="G138" s="4">
        <f>F138/E138*100</f>
        <v>2.281537038597674</v>
      </c>
      <c r="H138" s="58"/>
    </row>
    <row r="139" spans="1:8" ht="28.5" customHeight="1">
      <c r="A139" s="40"/>
      <c r="B139" s="55"/>
      <c r="C139" s="16"/>
      <c r="D139" s="1" t="s">
        <v>20</v>
      </c>
      <c r="E139" s="20">
        <v>0</v>
      </c>
      <c r="F139" s="20">
        <v>0</v>
      </c>
      <c r="G139" s="4">
        <v>0</v>
      </c>
      <c r="H139" s="58"/>
    </row>
    <row r="140" spans="1:8" ht="28.5" customHeight="1">
      <c r="A140" s="40"/>
      <c r="B140" s="55"/>
      <c r="C140" s="16"/>
      <c r="D140" s="1" t="s">
        <v>21</v>
      </c>
      <c r="E140" s="20">
        <v>0</v>
      </c>
      <c r="F140" s="20">
        <v>0</v>
      </c>
      <c r="G140" s="4">
        <v>0</v>
      </c>
      <c r="H140" s="58"/>
    </row>
    <row r="141" spans="1:8" ht="28.5" customHeight="1">
      <c r="A141" s="40"/>
      <c r="B141" s="56"/>
      <c r="C141" s="25"/>
      <c r="D141" s="1" t="s">
        <v>23</v>
      </c>
      <c r="E141" s="20">
        <v>0</v>
      </c>
      <c r="F141" s="20">
        <v>0</v>
      </c>
      <c r="G141" s="4">
        <v>0</v>
      </c>
      <c r="H141" s="59"/>
    </row>
    <row r="142" spans="1:8" ht="29.25" customHeight="1">
      <c r="A142" s="42" t="s">
        <v>98</v>
      </c>
      <c r="B142" s="55" t="s">
        <v>105</v>
      </c>
      <c r="C142" s="16"/>
      <c r="D142" s="5" t="s">
        <v>22</v>
      </c>
      <c r="E142" s="26">
        <f>SUM(E143:E146)</f>
        <v>8223469</v>
      </c>
      <c r="F142" s="26">
        <f>SUM(F143:F146)</f>
        <v>0</v>
      </c>
      <c r="G142" s="6">
        <f>F142/E142*100</f>
        <v>0</v>
      </c>
      <c r="H142" s="57" t="s">
        <v>106</v>
      </c>
    </row>
    <row r="143" spans="1:8" ht="29.25" customHeight="1">
      <c r="A143" s="40"/>
      <c r="B143" s="55"/>
      <c r="C143" s="16"/>
      <c r="D143" s="1" t="s">
        <v>19</v>
      </c>
      <c r="E143" s="20">
        <v>8223469</v>
      </c>
      <c r="F143" s="20">
        <v>0</v>
      </c>
      <c r="G143" s="4">
        <f>F143/E143*100</f>
        <v>0</v>
      </c>
      <c r="H143" s="58"/>
    </row>
    <row r="144" spans="1:8" ht="29.25" customHeight="1">
      <c r="A144" s="40"/>
      <c r="B144" s="55"/>
      <c r="C144" s="16"/>
      <c r="D144" s="1" t="s">
        <v>20</v>
      </c>
      <c r="E144" s="20">
        <v>0</v>
      </c>
      <c r="F144" s="20">
        <v>0</v>
      </c>
      <c r="G144" s="4">
        <v>0</v>
      </c>
      <c r="H144" s="58"/>
    </row>
    <row r="145" spans="1:8" ht="29.25" customHeight="1">
      <c r="A145" s="40"/>
      <c r="B145" s="55"/>
      <c r="C145" s="16"/>
      <c r="D145" s="1" t="s">
        <v>21</v>
      </c>
      <c r="E145" s="20">
        <v>0</v>
      </c>
      <c r="F145" s="20">
        <v>0</v>
      </c>
      <c r="G145" s="4">
        <v>0</v>
      </c>
      <c r="H145" s="58"/>
    </row>
    <row r="146" spans="1:8" ht="29.25" customHeight="1">
      <c r="A146" s="43"/>
      <c r="B146" s="55"/>
      <c r="C146" s="16"/>
      <c r="D146" s="14" t="s">
        <v>23</v>
      </c>
      <c r="E146" s="27">
        <v>0</v>
      </c>
      <c r="F146" s="20">
        <v>0</v>
      </c>
      <c r="G146" s="28">
        <v>0</v>
      </c>
      <c r="H146" s="59"/>
    </row>
    <row r="147" spans="1:8" ht="30" customHeight="1">
      <c r="A147" s="42" t="s">
        <v>99</v>
      </c>
      <c r="B147" s="54" t="s">
        <v>107</v>
      </c>
      <c r="C147" s="14"/>
      <c r="D147" s="3" t="s">
        <v>22</v>
      </c>
      <c r="E147" s="23">
        <f>SUM(E148:E151)</f>
        <v>37302050.67</v>
      </c>
      <c r="F147" s="23">
        <f>SUM(F148:F151)</f>
        <v>11862356.02</v>
      </c>
      <c r="G147" s="17">
        <f>F147/E147*100</f>
        <v>31.800814719122783</v>
      </c>
      <c r="H147" s="57" t="s">
        <v>108</v>
      </c>
    </row>
    <row r="148" spans="1:8" ht="30" customHeight="1">
      <c r="A148" s="40"/>
      <c r="B148" s="55"/>
      <c r="C148" s="16"/>
      <c r="D148" s="1" t="s">
        <v>19</v>
      </c>
      <c r="E148" s="20">
        <v>37302050.67</v>
      </c>
      <c r="F148" s="20">
        <v>11862356.02</v>
      </c>
      <c r="G148" s="4">
        <f>F148/E148*100</f>
        <v>31.800814719122783</v>
      </c>
      <c r="H148" s="58"/>
    </row>
    <row r="149" spans="1:8" ht="30" customHeight="1">
      <c r="A149" s="40"/>
      <c r="B149" s="55"/>
      <c r="C149" s="16"/>
      <c r="D149" s="1" t="s">
        <v>20</v>
      </c>
      <c r="E149" s="20">
        <v>0</v>
      </c>
      <c r="F149" s="20">
        <v>0</v>
      </c>
      <c r="G149" s="20">
        <v>0</v>
      </c>
      <c r="H149" s="58"/>
    </row>
    <row r="150" spans="1:8" ht="30" customHeight="1">
      <c r="A150" s="40"/>
      <c r="B150" s="55"/>
      <c r="C150" s="16"/>
      <c r="D150" s="1" t="s">
        <v>21</v>
      </c>
      <c r="E150" s="20">
        <v>0</v>
      </c>
      <c r="F150" s="20">
        <v>0</v>
      </c>
      <c r="G150" s="20">
        <v>0</v>
      </c>
      <c r="H150" s="58"/>
    </row>
    <row r="151" spans="1:8" ht="30" customHeight="1">
      <c r="A151" s="43"/>
      <c r="B151" s="56"/>
      <c r="C151" s="25"/>
      <c r="D151" s="1" t="s">
        <v>23</v>
      </c>
      <c r="E151" s="20">
        <v>0</v>
      </c>
      <c r="F151" s="20">
        <v>0</v>
      </c>
      <c r="G151" s="20">
        <v>0</v>
      </c>
      <c r="H151" s="59"/>
    </row>
    <row r="152" spans="1:8" ht="30" customHeight="1">
      <c r="A152" s="44"/>
      <c r="B152" s="44"/>
      <c r="C152" s="45"/>
      <c r="D152" s="45"/>
      <c r="E152" s="46"/>
      <c r="F152" s="46"/>
      <c r="G152" s="47"/>
      <c r="H152" s="48" t="s">
        <v>146</v>
      </c>
    </row>
    <row r="153" spans="1:8" ht="30" customHeight="1">
      <c r="A153" s="52" t="s">
        <v>0</v>
      </c>
      <c r="B153" s="52" t="s">
        <v>60</v>
      </c>
      <c r="C153" s="52" t="s">
        <v>18</v>
      </c>
      <c r="D153" s="53" t="s">
        <v>30</v>
      </c>
      <c r="E153" s="53"/>
      <c r="F153" s="53"/>
      <c r="G153" s="50" t="s">
        <v>31</v>
      </c>
      <c r="H153" s="52" t="s">
        <v>25</v>
      </c>
    </row>
    <row r="154" spans="1:8" ht="42.75" customHeight="1">
      <c r="A154" s="52"/>
      <c r="B154" s="52"/>
      <c r="C154" s="52"/>
      <c r="D154" s="33" t="s">
        <v>24</v>
      </c>
      <c r="E154" s="33" t="s">
        <v>62</v>
      </c>
      <c r="F154" s="33" t="s">
        <v>61</v>
      </c>
      <c r="G154" s="51"/>
      <c r="H154" s="52"/>
    </row>
    <row r="155" spans="1:8" ht="20.25" customHeight="1">
      <c r="A155" s="40" t="s">
        <v>100</v>
      </c>
      <c r="B155" s="54" t="s">
        <v>109</v>
      </c>
      <c r="C155" s="14"/>
      <c r="D155" s="3" t="s">
        <v>22</v>
      </c>
      <c r="E155" s="23">
        <f>SUM(E156:E159)</f>
        <v>33671995</v>
      </c>
      <c r="F155" s="23">
        <f>SUM(F156:F159)</f>
        <v>16394628.18</v>
      </c>
      <c r="G155" s="17">
        <f aca="true" t="shared" si="7" ref="G155:G161">F155/E155*100</f>
        <v>48.68920947511426</v>
      </c>
      <c r="H155" s="37"/>
    </row>
    <row r="156" spans="1:8" ht="20.25" customHeight="1">
      <c r="A156" s="40"/>
      <c r="B156" s="55"/>
      <c r="C156" s="16"/>
      <c r="D156" s="1" t="s">
        <v>19</v>
      </c>
      <c r="E156" s="20">
        <v>33671995</v>
      </c>
      <c r="F156" s="20">
        <v>16394628.18</v>
      </c>
      <c r="G156" s="4">
        <f t="shared" si="7"/>
        <v>48.68920947511426</v>
      </c>
      <c r="H156" s="35"/>
    </row>
    <row r="157" spans="1:8" ht="20.25" customHeight="1">
      <c r="A157" s="40"/>
      <c r="B157" s="55"/>
      <c r="C157" s="16"/>
      <c r="D157" s="1" t="s">
        <v>20</v>
      </c>
      <c r="E157" s="20">
        <v>0</v>
      </c>
      <c r="F157" s="20">
        <v>0</v>
      </c>
      <c r="G157" s="20">
        <v>0</v>
      </c>
      <c r="H157" s="35"/>
    </row>
    <row r="158" spans="1:8" ht="20.25" customHeight="1">
      <c r="A158" s="40"/>
      <c r="B158" s="55"/>
      <c r="C158" s="16"/>
      <c r="D158" s="1" t="s">
        <v>21</v>
      </c>
      <c r="E158" s="20">
        <v>0</v>
      </c>
      <c r="F158" s="20">
        <v>0</v>
      </c>
      <c r="G158" s="20">
        <v>0</v>
      </c>
      <c r="H158" s="35"/>
    </row>
    <row r="159" spans="1:8" ht="20.25" customHeight="1">
      <c r="A159" s="40"/>
      <c r="B159" s="56"/>
      <c r="C159" s="25"/>
      <c r="D159" s="1" t="s">
        <v>23</v>
      </c>
      <c r="E159" s="20">
        <v>0</v>
      </c>
      <c r="F159" s="20">
        <v>0</v>
      </c>
      <c r="G159" s="20">
        <v>0</v>
      </c>
      <c r="H159" s="36"/>
    </row>
    <row r="160" spans="1:8" ht="20.25" customHeight="1">
      <c r="A160" s="42" t="s">
        <v>101</v>
      </c>
      <c r="B160" s="55" t="s">
        <v>110</v>
      </c>
      <c r="C160" s="16"/>
      <c r="D160" s="5" t="s">
        <v>22</v>
      </c>
      <c r="E160" s="26">
        <f>SUM(E161:E164)</f>
        <v>13062953</v>
      </c>
      <c r="F160" s="26">
        <f>SUM(F161:F164)</f>
        <v>7308968.34</v>
      </c>
      <c r="G160" s="6">
        <f t="shared" si="7"/>
        <v>55.95188423322046</v>
      </c>
      <c r="H160" s="35"/>
    </row>
    <row r="161" spans="1:8" ht="20.25" customHeight="1">
      <c r="A161" s="40"/>
      <c r="B161" s="55"/>
      <c r="C161" s="16"/>
      <c r="D161" s="1" t="s">
        <v>19</v>
      </c>
      <c r="E161" s="20">
        <v>13062953</v>
      </c>
      <c r="F161" s="20">
        <v>7308968.34</v>
      </c>
      <c r="G161" s="4">
        <f t="shared" si="7"/>
        <v>55.95188423322046</v>
      </c>
      <c r="H161" s="35"/>
    </row>
    <row r="162" spans="1:8" ht="20.25" customHeight="1">
      <c r="A162" s="40"/>
      <c r="B162" s="55"/>
      <c r="C162" s="16"/>
      <c r="D162" s="1" t="s">
        <v>20</v>
      </c>
      <c r="E162" s="20">
        <v>0</v>
      </c>
      <c r="F162" s="20">
        <v>0</v>
      </c>
      <c r="G162" s="20">
        <v>0</v>
      </c>
      <c r="H162" s="35"/>
    </row>
    <row r="163" spans="1:8" ht="20.25" customHeight="1">
      <c r="A163" s="40"/>
      <c r="B163" s="55"/>
      <c r="C163" s="16"/>
      <c r="D163" s="1" t="s">
        <v>21</v>
      </c>
      <c r="E163" s="20">
        <v>0</v>
      </c>
      <c r="F163" s="20">
        <v>0</v>
      </c>
      <c r="G163" s="20">
        <v>0</v>
      </c>
      <c r="H163" s="35"/>
    </row>
    <row r="164" spans="1:8" ht="20.25" customHeight="1">
      <c r="A164" s="43"/>
      <c r="B164" s="55"/>
      <c r="C164" s="16"/>
      <c r="D164" s="14" t="s">
        <v>23</v>
      </c>
      <c r="E164" s="27">
        <v>0</v>
      </c>
      <c r="F164" s="27">
        <v>0</v>
      </c>
      <c r="G164" s="27">
        <v>0</v>
      </c>
      <c r="H164" s="35"/>
    </row>
    <row r="165" spans="1:8" ht="20.25" customHeight="1">
      <c r="A165" s="42" t="s">
        <v>102</v>
      </c>
      <c r="B165" s="54" t="s">
        <v>111</v>
      </c>
      <c r="C165" s="14"/>
      <c r="D165" s="3" t="s">
        <v>22</v>
      </c>
      <c r="E165" s="23">
        <f>SUM(E166:E169)</f>
        <v>33424500</v>
      </c>
      <c r="F165" s="23">
        <f>SUM(F166:F169)</f>
        <v>14628741.6</v>
      </c>
      <c r="G165" s="17">
        <f aca="true" t="shared" si="8" ref="G165:G172">F165/E165*100</f>
        <v>43.76652335861419</v>
      </c>
      <c r="H165" s="37"/>
    </row>
    <row r="166" spans="1:8" ht="20.25" customHeight="1">
      <c r="A166" s="11"/>
      <c r="B166" s="55"/>
      <c r="C166" s="16"/>
      <c r="D166" s="1" t="s">
        <v>19</v>
      </c>
      <c r="E166" s="20">
        <v>32737400</v>
      </c>
      <c r="F166" s="20">
        <v>14280101.1</v>
      </c>
      <c r="G166" s="4">
        <f t="shared" si="8"/>
        <v>43.62014423869947</v>
      </c>
      <c r="H166" s="35"/>
    </row>
    <row r="167" spans="1:8" ht="20.25" customHeight="1">
      <c r="A167" s="11"/>
      <c r="B167" s="55"/>
      <c r="C167" s="16"/>
      <c r="D167" s="1" t="s">
        <v>20</v>
      </c>
      <c r="E167" s="20">
        <v>687100</v>
      </c>
      <c r="F167" s="20">
        <v>348640.5</v>
      </c>
      <c r="G167" s="4">
        <f t="shared" si="8"/>
        <v>50.74086741376801</v>
      </c>
      <c r="H167" s="35"/>
    </row>
    <row r="168" spans="1:8" ht="20.25" customHeight="1">
      <c r="A168" s="11"/>
      <c r="B168" s="55"/>
      <c r="C168" s="16"/>
      <c r="D168" s="1" t="s">
        <v>21</v>
      </c>
      <c r="E168" s="20">
        <v>0</v>
      </c>
      <c r="F168" s="20">
        <v>0</v>
      </c>
      <c r="G168" s="4" t="e">
        <f t="shared" si="8"/>
        <v>#DIV/0!</v>
      </c>
      <c r="H168" s="35"/>
    </row>
    <row r="169" spans="1:8" ht="20.25" customHeight="1" thickBot="1">
      <c r="A169" s="12"/>
      <c r="B169" s="60"/>
      <c r="C169" s="15"/>
      <c r="D169" s="9" t="s">
        <v>23</v>
      </c>
      <c r="E169" s="21">
        <v>0</v>
      </c>
      <c r="F169" s="21">
        <v>0</v>
      </c>
      <c r="G169" s="10" t="e">
        <f t="shared" si="8"/>
        <v>#DIV/0!</v>
      </c>
      <c r="H169" s="38"/>
    </row>
    <row r="170" spans="1:8" ht="20.25" customHeight="1">
      <c r="A170" s="90" t="s">
        <v>8</v>
      </c>
      <c r="B170" s="67" t="s">
        <v>37</v>
      </c>
      <c r="C170" s="64" t="s">
        <v>10</v>
      </c>
      <c r="D170" s="7" t="s">
        <v>22</v>
      </c>
      <c r="E170" s="22">
        <f>SUM(E171:E174)</f>
        <v>1330168.31</v>
      </c>
      <c r="F170" s="22">
        <f>SUM(F171:F174)</f>
        <v>415278.3</v>
      </c>
      <c r="G170" s="8">
        <f t="shared" si="8"/>
        <v>31.21998147738161</v>
      </c>
      <c r="H170" s="71" t="s">
        <v>104</v>
      </c>
    </row>
    <row r="171" spans="1:8" ht="20.25" customHeight="1">
      <c r="A171" s="91"/>
      <c r="B171" s="68"/>
      <c r="C171" s="65"/>
      <c r="D171" s="3" t="s">
        <v>19</v>
      </c>
      <c r="E171" s="23">
        <v>1020000</v>
      </c>
      <c r="F171" s="23">
        <v>105109.99</v>
      </c>
      <c r="G171" s="17">
        <f t="shared" si="8"/>
        <v>10.304900980392159</v>
      </c>
      <c r="H171" s="72"/>
    </row>
    <row r="172" spans="1:8" ht="20.25" customHeight="1">
      <c r="A172" s="91"/>
      <c r="B172" s="68"/>
      <c r="C172" s="65"/>
      <c r="D172" s="3" t="s">
        <v>20</v>
      </c>
      <c r="E172" s="23">
        <v>310168.31</v>
      </c>
      <c r="F172" s="23">
        <v>310168.31</v>
      </c>
      <c r="G172" s="17">
        <f t="shared" si="8"/>
        <v>100</v>
      </c>
      <c r="H172" s="72"/>
    </row>
    <row r="173" spans="1:8" ht="20.25" customHeight="1">
      <c r="A173" s="91"/>
      <c r="B173" s="68"/>
      <c r="C173" s="65"/>
      <c r="D173" s="3" t="s">
        <v>21</v>
      </c>
      <c r="E173" s="23">
        <v>0</v>
      </c>
      <c r="F173" s="23">
        <v>0</v>
      </c>
      <c r="G173" s="17">
        <v>0</v>
      </c>
      <c r="H173" s="72"/>
    </row>
    <row r="174" spans="1:8" ht="20.25" customHeight="1" thickBot="1">
      <c r="A174" s="93"/>
      <c r="B174" s="69"/>
      <c r="C174" s="66"/>
      <c r="D174" s="19" t="s">
        <v>23</v>
      </c>
      <c r="E174" s="24">
        <v>0</v>
      </c>
      <c r="F174" s="24">
        <v>0</v>
      </c>
      <c r="G174" s="29">
        <v>0</v>
      </c>
      <c r="H174" s="73"/>
    </row>
    <row r="175" spans="1:8" ht="26.25" customHeight="1">
      <c r="A175" s="44"/>
      <c r="B175" s="44"/>
      <c r="C175" s="45"/>
      <c r="D175" s="45"/>
      <c r="E175" s="46"/>
      <c r="F175" s="46"/>
      <c r="G175" s="47"/>
      <c r="H175" s="48" t="s">
        <v>147</v>
      </c>
    </row>
    <row r="176" spans="1:8" ht="26.25" customHeight="1">
      <c r="A176" s="52" t="s">
        <v>0</v>
      </c>
      <c r="B176" s="52" t="s">
        <v>60</v>
      </c>
      <c r="C176" s="52" t="s">
        <v>18</v>
      </c>
      <c r="D176" s="53" t="s">
        <v>30</v>
      </c>
      <c r="E176" s="53"/>
      <c r="F176" s="53"/>
      <c r="G176" s="50" t="s">
        <v>31</v>
      </c>
      <c r="H176" s="52" t="s">
        <v>25</v>
      </c>
    </row>
    <row r="177" spans="1:8" ht="42" customHeight="1" thickBot="1">
      <c r="A177" s="52"/>
      <c r="B177" s="52"/>
      <c r="C177" s="52"/>
      <c r="D177" s="33" t="s">
        <v>24</v>
      </c>
      <c r="E177" s="33" t="s">
        <v>62</v>
      </c>
      <c r="F177" s="33" t="s">
        <v>61</v>
      </c>
      <c r="G177" s="51"/>
      <c r="H177" s="52"/>
    </row>
    <row r="178" spans="1:8" ht="28.5" customHeight="1">
      <c r="A178" s="90" t="s">
        <v>9</v>
      </c>
      <c r="B178" s="67" t="s">
        <v>150</v>
      </c>
      <c r="C178" s="64" t="s">
        <v>10</v>
      </c>
      <c r="D178" s="7" t="s">
        <v>22</v>
      </c>
      <c r="E178" s="22">
        <f>SUM(E179:E182)</f>
        <v>85377054.17</v>
      </c>
      <c r="F178" s="22">
        <f>SUM(F179:F182)</f>
        <v>41237523.92</v>
      </c>
      <c r="G178" s="8">
        <f aca="true" t="shared" si="9" ref="G178:G192">F178/E178*100</f>
        <v>48.300476422961594</v>
      </c>
      <c r="H178" s="70" t="s">
        <v>34</v>
      </c>
    </row>
    <row r="179" spans="1:8" ht="28.5" customHeight="1">
      <c r="A179" s="91"/>
      <c r="B179" s="68"/>
      <c r="C179" s="65"/>
      <c r="D179" s="3" t="s">
        <v>19</v>
      </c>
      <c r="E179" s="23">
        <v>76504027</v>
      </c>
      <c r="F179" s="23">
        <v>41237523.92</v>
      </c>
      <c r="G179" s="17">
        <f t="shared" si="9"/>
        <v>53.90242257443521</v>
      </c>
      <c r="H179" s="62"/>
    </row>
    <row r="180" spans="1:8" ht="28.5" customHeight="1">
      <c r="A180" s="91"/>
      <c r="B180" s="68"/>
      <c r="C180" s="65"/>
      <c r="D180" s="3" t="s">
        <v>20</v>
      </c>
      <c r="E180" s="23">
        <v>8873027.17</v>
      </c>
      <c r="F180" s="23">
        <v>0</v>
      </c>
      <c r="G180" s="23">
        <v>0</v>
      </c>
      <c r="H180" s="62"/>
    </row>
    <row r="181" spans="1:8" ht="28.5" customHeight="1">
      <c r="A181" s="91"/>
      <c r="B181" s="68"/>
      <c r="C181" s="65"/>
      <c r="D181" s="3" t="s">
        <v>21</v>
      </c>
      <c r="E181" s="23">
        <v>0</v>
      </c>
      <c r="F181" s="23">
        <v>0</v>
      </c>
      <c r="G181" s="23">
        <v>0</v>
      </c>
      <c r="H181" s="62"/>
    </row>
    <row r="182" spans="1:8" ht="28.5" customHeight="1" thickBot="1">
      <c r="A182" s="93"/>
      <c r="B182" s="69"/>
      <c r="C182" s="66"/>
      <c r="D182" s="19" t="s">
        <v>23</v>
      </c>
      <c r="E182" s="24">
        <v>0</v>
      </c>
      <c r="F182" s="24">
        <v>0</v>
      </c>
      <c r="G182" s="24">
        <v>0</v>
      </c>
      <c r="H182" s="80"/>
    </row>
    <row r="183" spans="1:8" ht="33" customHeight="1">
      <c r="A183" s="90" t="s">
        <v>13</v>
      </c>
      <c r="B183" s="67" t="s">
        <v>88</v>
      </c>
      <c r="C183" s="64" t="s">
        <v>10</v>
      </c>
      <c r="D183" s="7" t="s">
        <v>22</v>
      </c>
      <c r="E183" s="22">
        <f>SUM(E184:E187)</f>
        <v>20200425.32</v>
      </c>
      <c r="F183" s="22">
        <f>SUM(F184:F187)</f>
        <v>2061322.53</v>
      </c>
      <c r="G183" s="8">
        <f t="shared" si="9"/>
        <v>10.204352123017577</v>
      </c>
      <c r="H183" s="70" t="s">
        <v>32</v>
      </c>
    </row>
    <row r="184" spans="1:8" ht="33" customHeight="1">
      <c r="A184" s="91"/>
      <c r="B184" s="68"/>
      <c r="C184" s="65"/>
      <c r="D184" s="3" t="s">
        <v>19</v>
      </c>
      <c r="E184" s="23">
        <v>14537925.64</v>
      </c>
      <c r="F184" s="23">
        <v>1751692.57</v>
      </c>
      <c r="G184" s="17">
        <f t="shared" si="9"/>
        <v>12.049123192516205</v>
      </c>
      <c r="H184" s="62"/>
    </row>
    <row r="185" spans="1:8" ht="33" customHeight="1">
      <c r="A185" s="91"/>
      <c r="B185" s="68"/>
      <c r="C185" s="65"/>
      <c r="D185" s="3" t="s">
        <v>20</v>
      </c>
      <c r="E185" s="23">
        <v>5662499.68</v>
      </c>
      <c r="F185" s="23">
        <v>309629.96</v>
      </c>
      <c r="G185" s="17">
        <f t="shared" si="9"/>
        <v>5.4680790728097675</v>
      </c>
      <c r="H185" s="62"/>
    </row>
    <row r="186" spans="1:8" ht="33" customHeight="1">
      <c r="A186" s="91"/>
      <c r="B186" s="68"/>
      <c r="C186" s="65"/>
      <c r="D186" s="3" t="s">
        <v>21</v>
      </c>
      <c r="E186" s="23">
        <v>0</v>
      </c>
      <c r="F186" s="23">
        <v>0</v>
      </c>
      <c r="G186" s="23">
        <v>0</v>
      </c>
      <c r="H186" s="62"/>
    </row>
    <row r="187" spans="1:8" ht="33" customHeight="1" thickBot="1">
      <c r="A187" s="93"/>
      <c r="B187" s="69"/>
      <c r="C187" s="66"/>
      <c r="D187" s="19" t="s">
        <v>23</v>
      </c>
      <c r="E187" s="24">
        <v>0</v>
      </c>
      <c r="F187" s="24">
        <v>0</v>
      </c>
      <c r="G187" s="24">
        <v>0</v>
      </c>
      <c r="H187" s="63"/>
    </row>
    <row r="188" spans="1:8" ht="21" customHeight="1">
      <c r="A188" s="90" t="s">
        <v>14</v>
      </c>
      <c r="B188" s="67" t="s">
        <v>149</v>
      </c>
      <c r="C188" s="64" t="s">
        <v>11</v>
      </c>
      <c r="D188" s="7" t="s">
        <v>22</v>
      </c>
      <c r="E188" s="22">
        <f>SUM(E189:E192)</f>
        <v>234964161.36</v>
      </c>
      <c r="F188" s="22">
        <f>SUM(F189:F192)</f>
        <v>128562778.44999999</v>
      </c>
      <c r="G188" s="8">
        <f t="shared" si="9"/>
        <v>54.715909739537985</v>
      </c>
      <c r="H188" s="70"/>
    </row>
    <row r="189" spans="1:8" ht="21" customHeight="1">
      <c r="A189" s="91"/>
      <c r="B189" s="68"/>
      <c r="C189" s="65"/>
      <c r="D189" s="3" t="s">
        <v>19</v>
      </c>
      <c r="E189" s="23">
        <f aca="true" t="shared" si="10" ref="E189:G192">E197+E202+E207+E212+E220</f>
        <v>229488149.36</v>
      </c>
      <c r="F189" s="23">
        <f t="shared" si="10"/>
        <v>125329750.96</v>
      </c>
      <c r="G189" s="17">
        <f t="shared" si="9"/>
        <v>54.6127332977853</v>
      </c>
      <c r="H189" s="62"/>
    </row>
    <row r="190" spans="1:8" ht="21" customHeight="1">
      <c r="A190" s="91"/>
      <c r="B190" s="68"/>
      <c r="C190" s="65"/>
      <c r="D190" s="3" t="s">
        <v>20</v>
      </c>
      <c r="E190" s="23">
        <f t="shared" si="10"/>
        <v>1409382</v>
      </c>
      <c r="F190" s="23">
        <f t="shared" si="10"/>
        <v>687869.47</v>
      </c>
      <c r="G190" s="17">
        <f t="shared" si="9"/>
        <v>48.806460562147095</v>
      </c>
      <c r="H190" s="62"/>
    </row>
    <row r="191" spans="1:8" ht="21" customHeight="1">
      <c r="A191" s="91"/>
      <c r="B191" s="68"/>
      <c r="C191" s="65"/>
      <c r="D191" s="3" t="s">
        <v>21</v>
      </c>
      <c r="E191" s="23">
        <f t="shared" si="10"/>
        <v>0</v>
      </c>
      <c r="F191" s="23">
        <f t="shared" si="10"/>
        <v>0</v>
      </c>
      <c r="G191" s="23">
        <f t="shared" si="10"/>
        <v>0</v>
      </c>
      <c r="H191" s="62"/>
    </row>
    <row r="192" spans="1:8" ht="21" customHeight="1">
      <c r="A192" s="92"/>
      <c r="B192" s="78"/>
      <c r="C192" s="76"/>
      <c r="D192" s="3" t="s">
        <v>23</v>
      </c>
      <c r="E192" s="23">
        <f t="shared" si="10"/>
        <v>4066630</v>
      </c>
      <c r="F192" s="23">
        <f t="shared" si="10"/>
        <v>2545158.02</v>
      </c>
      <c r="G192" s="17">
        <f t="shared" si="9"/>
        <v>62.586417254581804</v>
      </c>
      <c r="H192" s="62"/>
    </row>
    <row r="193" spans="1:8" ht="21" customHeight="1">
      <c r="A193" s="44"/>
      <c r="B193" s="44"/>
      <c r="C193" s="45"/>
      <c r="D193" s="45"/>
      <c r="E193" s="46"/>
      <c r="F193" s="46"/>
      <c r="G193" s="47"/>
      <c r="H193" s="48" t="s">
        <v>148</v>
      </c>
    </row>
    <row r="194" spans="1:8" ht="27.75" customHeight="1">
      <c r="A194" s="52" t="s">
        <v>0</v>
      </c>
      <c r="B194" s="52" t="s">
        <v>60</v>
      </c>
      <c r="C194" s="52" t="s">
        <v>18</v>
      </c>
      <c r="D194" s="53" t="s">
        <v>30</v>
      </c>
      <c r="E194" s="53"/>
      <c r="F194" s="53"/>
      <c r="G194" s="50" t="s">
        <v>31</v>
      </c>
      <c r="H194" s="52" t="s">
        <v>25</v>
      </c>
    </row>
    <row r="195" spans="1:8" ht="41.25" customHeight="1">
      <c r="A195" s="52"/>
      <c r="B195" s="52"/>
      <c r="C195" s="52"/>
      <c r="D195" s="33" t="s">
        <v>24</v>
      </c>
      <c r="E195" s="33" t="s">
        <v>62</v>
      </c>
      <c r="F195" s="33" t="s">
        <v>61</v>
      </c>
      <c r="G195" s="51"/>
      <c r="H195" s="52"/>
    </row>
    <row r="196" spans="1:8" ht="21.75" customHeight="1">
      <c r="A196" s="40" t="s">
        <v>112</v>
      </c>
      <c r="B196" s="55" t="s">
        <v>125</v>
      </c>
      <c r="C196" s="16"/>
      <c r="D196" s="5" t="s">
        <v>22</v>
      </c>
      <c r="E196" s="26">
        <f>SUM(E197:E200)</f>
        <v>164228623</v>
      </c>
      <c r="F196" s="26">
        <f>SUM(F197:F200)</f>
        <v>93552267.83999999</v>
      </c>
      <c r="G196" s="6">
        <f>F196/E196*100</f>
        <v>56.9646545961723</v>
      </c>
      <c r="H196" s="61"/>
    </row>
    <row r="197" spans="1:8" ht="21.75" customHeight="1">
      <c r="A197" s="40"/>
      <c r="B197" s="55"/>
      <c r="C197" s="16"/>
      <c r="D197" s="1" t="s">
        <v>19</v>
      </c>
      <c r="E197" s="20">
        <v>159188669</v>
      </c>
      <c r="F197" s="20">
        <v>90490939.24</v>
      </c>
      <c r="G197" s="4">
        <f aca="true" t="shared" si="11" ref="G197:G212">F197/E197*100</f>
        <v>56.845088163906944</v>
      </c>
      <c r="H197" s="62"/>
    </row>
    <row r="198" spans="1:8" ht="21.75" customHeight="1">
      <c r="A198" s="40"/>
      <c r="B198" s="55"/>
      <c r="C198" s="16"/>
      <c r="D198" s="1" t="s">
        <v>20</v>
      </c>
      <c r="E198" s="20">
        <v>1070324</v>
      </c>
      <c r="F198" s="20">
        <v>558157.72</v>
      </c>
      <c r="G198" s="4">
        <f t="shared" si="11"/>
        <v>52.148482141856114</v>
      </c>
      <c r="H198" s="62"/>
    </row>
    <row r="199" spans="1:8" ht="21.75" customHeight="1">
      <c r="A199" s="40"/>
      <c r="B199" s="55"/>
      <c r="C199" s="16"/>
      <c r="D199" s="1" t="s">
        <v>21</v>
      </c>
      <c r="E199" s="20">
        <v>0</v>
      </c>
      <c r="F199" s="20">
        <v>0</v>
      </c>
      <c r="G199" s="20">
        <v>0</v>
      </c>
      <c r="H199" s="62"/>
    </row>
    <row r="200" spans="1:8" ht="21.75" customHeight="1">
      <c r="A200" s="40"/>
      <c r="B200" s="56"/>
      <c r="C200" s="25"/>
      <c r="D200" s="1" t="s">
        <v>23</v>
      </c>
      <c r="E200" s="20">
        <v>3969630</v>
      </c>
      <c r="F200" s="20">
        <v>2503170.88</v>
      </c>
      <c r="G200" s="4">
        <f t="shared" si="11"/>
        <v>63.05804016999065</v>
      </c>
      <c r="H200" s="62"/>
    </row>
    <row r="201" spans="1:8" ht="21" customHeight="1">
      <c r="A201" s="42" t="s">
        <v>113</v>
      </c>
      <c r="B201" s="55" t="s">
        <v>127</v>
      </c>
      <c r="C201" s="16"/>
      <c r="D201" s="5" t="s">
        <v>22</v>
      </c>
      <c r="E201" s="26">
        <f>SUM(E202:E205)</f>
        <v>50306834</v>
      </c>
      <c r="F201" s="26">
        <f>SUM(F202:F205)</f>
        <v>27557942.53</v>
      </c>
      <c r="G201" s="6">
        <f t="shared" si="11"/>
        <v>54.77971945123799</v>
      </c>
      <c r="H201" s="57"/>
    </row>
    <row r="202" spans="1:8" ht="21" customHeight="1">
      <c r="A202" s="40"/>
      <c r="B202" s="55"/>
      <c r="C202" s="16"/>
      <c r="D202" s="1" t="s">
        <v>19</v>
      </c>
      <c r="E202" s="20">
        <v>49962776</v>
      </c>
      <c r="F202" s="20">
        <v>27423230.78</v>
      </c>
      <c r="G202" s="4">
        <f t="shared" si="11"/>
        <v>54.88732407502738</v>
      </c>
      <c r="H202" s="58"/>
    </row>
    <row r="203" spans="1:8" ht="21" customHeight="1">
      <c r="A203" s="40"/>
      <c r="B203" s="55"/>
      <c r="C203" s="16"/>
      <c r="D203" s="1" t="s">
        <v>20</v>
      </c>
      <c r="E203" s="20">
        <v>339058</v>
      </c>
      <c r="F203" s="20">
        <v>129711.75</v>
      </c>
      <c r="G203" s="4">
        <f t="shared" si="11"/>
        <v>38.25650773613954</v>
      </c>
      <c r="H203" s="58"/>
    </row>
    <row r="204" spans="1:8" ht="21" customHeight="1">
      <c r="A204" s="40"/>
      <c r="B204" s="55"/>
      <c r="C204" s="16"/>
      <c r="D204" s="1" t="s">
        <v>21</v>
      </c>
      <c r="E204" s="20">
        <v>0</v>
      </c>
      <c r="F204" s="20">
        <v>0</v>
      </c>
      <c r="G204" s="20">
        <v>0</v>
      </c>
      <c r="H204" s="58"/>
    </row>
    <row r="205" spans="1:8" ht="21" customHeight="1">
      <c r="A205" s="43"/>
      <c r="B205" s="55"/>
      <c r="C205" s="16"/>
      <c r="D205" s="14" t="s">
        <v>23</v>
      </c>
      <c r="E205" s="20">
        <v>5000</v>
      </c>
      <c r="F205" s="20">
        <v>5000</v>
      </c>
      <c r="G205" s="28">
        <f t="shared" si="11"/>
        <v>100</v>
      </c>
      <c r="H205" s="59"/>
    </row>
    <row r="206" spans="1:8" ht="21" customHeight="1">
      <c r="A206" s="42" t="s">
        <v>114</v>
      </c>
      <c r="B206" s="54" t="s">
        <v>128</v>
      </c>
      <c r="C206" s="14"/>
      <c r="D206" s="3" t="s">
        <v>22</v>
      </c>
      <c r="E206" s="23">
        <f>SUM(E207:E210)</f>
        <v>11973058</v>
      </c>
      <c r="F206" s="23">
        <f>SUM(F207:F210)</f>
        <v>6311919.1899999995</v>
      </c>
      <c r="G206" s="17">
        <f t="shared" si="11"/>
        <v>52.717686575977496</v>
      </c>
      <c r="H206" s="57"/>
    </row>
    <row r="207" spans="1:8" ht="21" customHeight="1">
      <c r="A207" s="40"/>
      <c r="B207" s="55"/>
      <c r="C207" s="16"/>
      <c r="D207" s="1" t="s">
        <v>19</v>
      </c>
      <c r="E207" s="20">
        <v>11881058</v>
      </c>
      <c r="F207" s="20">
        <v>6274932.05</v>
      </c>
      <c r="G207" s="4">
        <f t="shared" si="11"/>
        <v>52.81458982861628</v>
      </c>
      <c r="H207" s="58"/>
    </row>
    <row r="208" spans="1:8" ht="21" customHeight="1">
      <c r="A208" s="40"/>
      <c r="B208" s="55"/>
      <c r="C208" s="16"/>
      <c r="D208" s="1" t="s">
        <v>20</v>
      </c>
      <c r="E208" s="20">
        <v>0</v>
      </c>
      <c r="F208" s="20">
        <v>0</v>
      </c>
      <c r="G208" s="20">
        <v>0</v>
      </c>
      <c r="H208" s="58"/>
    </row>
    <row r="209" spans="1:8" ht="21" customHeight="1">
      <c r="A209" s="40"/>
      <c r="B209" s="55"/>
      <c r="C209" s="16"/>
      <c r="D209" s="1" t="s">
        <v>21</v>
      </c>
      <c r="E209" s="20">
        <v>0</v>
      </c>
      <c r="F209" s="20">
        <v>0</v>
      </c>
      <c r="G209" s="20">
        <v>0</v>
      </c>
      <c r="H209" s="58"/>
    </row>
    <row r="210" spans="1:8" ht="21" customHeight="1">
      <c r="A210" s="43"/>
      <c r="B210" s="56"/>
      <c r="C210" s="25"/>
      <c r="D210" s="1" t="s">
        <v>23</v>
      </c>
      <c r="E210" s="27">
        <v>92000</v>
      </c>
      <c r="F210" s="27">
        <v>36987.14</v>
      </c>
      <c r="G210" s="4">
        <f t="shared" si="11"/>
        <v>40.20341304347826</v>
      </c>
      <c r="H210" s="59"/>
    </row>
    <row r="211" spans="1:8" ht="23.25" customHeight="1">
      <c r="A211" s="42" t="s">
        <v>115</v>
      </c>
      <c r="B211" s="54" t="s">
        <v>129</v>
      </c>
      <c r="C211" s="14"/>
      <c r="D211" s="3" t="s">
        <v>22</v>
      </c>
      <c r="E211" s="23">
        <f>SUM(E212:E215)</f>
        <v>1870000</v>
      </c>
      <c r="F211" s="23">
        <f>SUM(F212:F215)</f>
        <v>71695</v>
      </c>
      <c r="G211" s="17">
        <f t="shared" si="11"/>
        <v>3.833957219251337</v>
      </c>
      <c r="H211" s="62" t="s">
        <v>132</v>
      </c>
    </row>
    <row r="212" spans="1:8" ht="23.25" customHeight="1">
      <c r="A212" s="40"/>
      <c r="B212" s="55"/>
      <c r="C212" s="16"/>
      <c r="D212" s="1" t="s">
        <v>19</v>
      </c>
      <c r="E212" s="20">
        <v>1870000</v>
      </c>
      <c r="F212" s="20">
        <v>71695</v>
      </c>
      <c r="G212" s="4">
        <f t="shared" si="11"/>
        <v>3.833957219251337</v>
      </c>
      <c r="H212" s="62"/>
    </row>
    <row r="213" spans="1:8" ht="23.25" customHeight="1">
      <c r="A213" s="40"/>
      <c r="B213" s="55"/>
      <c r="C213" s="16"/>
      <c r="D213" s="1" t="s">
        <v>20</v>
      </c>
      <c r="E213" s="20">
        <v>0</v>
      </c>
      <c r="F213" s="20">
        <v>0</v>
      </c>
      <c r="G213" s="20">
        <v>0</v>
      </c>
      <c r="H213" s="62"/>
    </row>
    <row r="214" spans="1:8" ht="23.25" customHeight="1">
      <c r="A214" s="40"/>
      <c r="B214" s="55"/>
      <c r="C214" s="16"/>
      <c r="D214" s="1" t="s">
        <v>21</v>
      </c>
      <c r="E214" s="20">
        <v>0</v>
      </c>
      <c r="F214" s="20">
        <v>0</v>
      </c>
      <c r="G214" s="20">
        <v>0</v>
      </c>
      <c r="H214" s="62"/>
    </row>
    <row r="215" spans="1:8" ht="23.25" customHeight="1">
      <c r="A215" s="43"/>
      <c r="B215" s="56"/>
      <c r="C215" s="25"/>
      <c r="D215" s="1" t="s">
        <v>23</v>
      </c>
      <c r="E215" s="20">
        <v>0</v>
      </c>
      <c r="F215" s="20">
        <v>0</v>
      </c>
      <c r="G215" s="20">
        <v>0</v>
      </c>
      <c r="H215" s="62"/>
    </row>
    <row r="216" spans="1:8" ht="23.25" customHeight="1">
      <c r="A216" s="44"/>
      <c r="B216" s="44"/>
      <c r="C216" s="45"/>
      <c r="D216" s="45"/>
      <c r="E216" s="46"/>
      <c r="F216" s="46"/>
      <c r="G216" s="47"/>
      <c r="H216" s="48" t="s">
        <v>153</v>
      </c>
    </row>
    <row r="217" spans="1:8" ht="31.5" customHeight="1">
      <c r="A217" s="52" t="s">
        <v>0</v>
      </c>
      <c r="B217" s="52" t="s">
        <v>60</v>
      </c>
      <c r="C217" s="52" t="s">
        <v>18</v>
      </c>
      <c r="D217" s="53" t="s">
        <v>30</v>
      </c>
      <c r="E217" s="53"/>
      <c r="F217" s="53"/>
      <c r="G217" s="50" t="s">
        <v>31</v>
      </c>
      <c r="H217" s="52" t="s">
        <v>25</v>
      </c>
    </row>
    <row r="218" spans="1:8" ht="34.5" customHeight="1">
      <c r="A218" s="52"/>
      <c r="B218" s="52"/>
      <c r="C218" s="52"/>
      <c r="D218" s="33" t="s">
        <v>24</v>
      </c>
      <c r="E218" s="33" t="s">
        <v>62</v>
      </c>
      <c r="F218" s="33" t="s">
        <v>61</v>
      </c>
      <c r="G218" s="51"/>
      <c r="H218" s="52"/>
    </row>
    <row r="219" spans="1:8" ht="24.75" customHeight="1">
      <c r="A219" s="40" t="s">
        <v>126</v>
      </c>
      <c r="B219" s="54" t="s">
        <v>130</v>
      </c>
      <c r="C219" s="14"/>
      <c r="D219" s="3" t="s">
        <v>22</v>
      </c>
      <c r="E219" s="23">
        <f>SUM(E220:E223)</f>
        <v>6585646.36</v>
      </c>
      <c r="F219" s="23">
        <f>SUM(F220:F223)</f>
        <v>1068953.89</v>
      </c>
      <c r="G219" s="17">
        <f aca="true" t="shared" si="12" ref="G219:G229">F219/E219*100</f>
        <v>16.231571383678123</v>
      </c>
      <c r="H219" s="61" t="s">
        <v>131</v>
      </c>
    </row>
    <row r="220" spans="1:8" ht="24.75" customHeight="1">
      <c r="A220" s="11"/>
      <c r="B220" s="55"/>
      <c r="C220" s="16"/>
      <c r="D220" s="1" t="s">
        <v>19</v>
      </c>
      <c r="E220" s="20">
        <v>6585646.36</v>
      </c>
      <c r="F220" s="20">
        <v>1068953.89</v>
      </c>
      <c r="G220" s="4">
        <f t="shared" si="12"/>
        <v>16.231571383678123</v>
      </c>
      <c r="H220" s="62"/>
    </row>
    <row r="221" spans="1:8" ht="24.75" customHeight="1">
      <c r="A221" s="11"/>
      <c r="B221" s="55"/>
      <c r="C221" s="16"/>
      <c r="D221" s="1" t="s">
        <v>20</v>
      </c>
      <c r="E221" s="20">
        <v>0</v>
      </c>
      <c r="F221" s="20">
        <v>0</v>
      </c>
      <c r="G221" s="20">
        <v>0</v>
      </c>
      <c r="H221" s="62"/>
    </row>
    <row r="222" spans="1:8" ht="24.75" customHeight="1">
      <c r="A222" s="11"/>
      <c r="B222" s="55"/>
      <c r="C222" s="16"/>
      <c r="D222" s="1" t="s">
        <v>21</v>
      </c>
      <c r="E222" s="20">
        <v>0</v>
      </c>
      <c r="F222" s="20">
        <v>0</v>
      </c>
      <c r="G222" s="20">
        <v>0</v>
      </c>
      <c r="H222" s="62"/>
    </row>
    <row r="223" spans="1:8" ht="24.75" customHeight="1" thickBot="1">
      <c r="A223" s="34"/>
      <c r="B223" s="56"/>
      <c r="C223" s="25"/>
      <c r="D223" s="1" t="s">
        <v>23</v>
      </c>
      <c r="E223" s="20">
        <v>0</v>
      </c>
      <c r="F223" s="20">
        <v>0</v>
      </c>
      <c r="G223" s="20">
        <v>0</v>
      </c>
      <c r="H223" s="62"/>
    </row>
    <row r="224" spans="1:8" ht="21" customHeight="1">
      <c r="A224" s="90" t="s">
        <v>15</v>
      </c>
      <c r="B224" s="67" t="s">
        <v>152</v>
      </c>
      <c r="C224" s="64" t="s">
        <v>11</v>
      </c>
      <c r="D224" s="7" t="s">
        <v>22</v>
      </c>
      <c r="E224" s="22">
        <f>SUM(E225:E228)</f>
        <v>21845024</v>
      </c>
      <c r="F224" s="22">
        <f>SUM(F225:F228)</f>
        <v>10149833.379999999</v>
      </c>
      <c r="G224" s="8">
        <f t="shared" si="12"/>
        <v>46.46290789151799</v>
      </c>
      <c r="H224" s="70"/>
    </row>
    <row r="225" spans="1:8" ht="21" customHeight="1">
      <c r="A225" s="91"/>
      <c r="B225" s="68"/>
      <c r="C225" s="65"/>
      <c r="D225" s="3" t="s">
        <v>19</v>
      </c>
      <c r="E225" s="23">
        <f aca="true" t="shared" si="13" ref="E225:F228">E230+E235+E243+E248</f>
        <v>20408494</v>
      </c>
      <c r="F225" s="23">
        <f t="shared" si="13"/>
        <v>10087458.379999999</v>
      </c>
      <c r="G225" s="17">
        <f t="shared" si="12"/>
        <v>49.427745035963945</v>
      </c>
      <c r="H225" s="62"/>
    </row>
    <row r="226" spans="1:8" ht="21" customHeight="1">
      <c r="A226" s="91"/>
      <c r="B226" s="68"/>
      <c r="C226" s="65"/>
      <c r="D226" s="3" t="s">
        <v>20</v>
      </c>
      <c r="E226" s="23">
        <f t="shared" si="13"/>
        <v>1322000</v>
      </c>
      <c r="F226" s="23">
        <f t="shared" si="13"/>
        <v>0</v>
      </c>
      <c r="G226" s="17">
        <f t="shared" si="12"/>
        <v>0</v>
      </c>
      <c r="H226" s="62"/>
    </row>
    <row r="227" spans="1:8" ht="21" customHeight="1">
      <c r="A227" s="91"/>
      <c r="B227" s="68"/>
      <c r="C227" s="65"/>
      <c r="D227" s="3" t="s">
        <v>21</v>
      </c>
      <c r="E227" s="23">
        <f t="shared" si="13"/>
        <v>0</v>
      </c>
      <c r="F227" s="23">
        <f t="shared" si="13"/>
        <v>0</v>
      </c>
      <c r="G227" s="17">
        <v>0</v>
      </c>
      <c r="H227" s="62"/>
    </row>
    <row r="228" spans="1:8" ht="21" customHeight="1">
      <c r="A228" s="92"/>
      <c r="B228" s="78"/>
      <c r="C228" s="76"/>
      <c r="D228" s="3" t="s">
        <v>23</v>
      </c>
      <c r="E228" s="23">
        <f t="shared" si="13"/>
        <v>114530</v>
      </c>
      <c r="F228" s="23">
        <f t="shared" si="13"/>
        <v>62375</v>
      </c>
      <c r="G228" s="17">
        <f t="shared" si="12"/>
        <v>54.46171308827381</v>
      </c>
      <c r="H228" s="62"/>
    </row>
    <row r="229" spans="1:8" ht="23.25" customHeight="1">
      <c r="A229" s="40" t="s">
        <v>121</v>
      </c>
      <c r="B229" s="55" t="s">
        <v>116</v>
      </c>
      <c r="C229" s="16"/>
      <c r="D229" s="5" t="s">
        <v>22</v>
      </c>
      <c r="E229" s="26">
        <f>SUM(E230:E233)</f>
        <v>4616800</v>
      </c>
      <c r="F229" s="26">
        <f>SUM(F230:F233)</f>
        <v>633603.51</v>
      </c>
      <c r="G229" s="6">
        <f t="shared" si="12"/>
        <v>13.723867397331485</v>
      </c>
      <c r="H229" s="61" t="s">
        <v>120</v>
      </c>
    </row>
    <row r="230" spans="1:8" ht="23.25" customHeight="1">
      <c r="A230" s="40"/>
      <c r="B230" s="55"/>
      <c r="C230" s="16"/>
      <c r="D230" s="1" t="s">
        <v>19</v>
      </c>
      <c r="E230" s="20">
        <v>3294800</v>
      </c>
      <c r="F230" s="20">
        <v>633603.51</v>
      </c>
      <c r="G230" s="4">
        <f>F230/E230*100</f>
        <v>19.230408826028896</v>
      </c>
      <c r="H230" s="62"/>
    </row>
    <row r="231" spans="1:8" ht="23.25" customHeight="1">
      <c r="A231" s="40"/>
      <c r="B231" s="55"/>
      <c r="C231" s="16"/>
      <c r="D231" s="1" t="s">
        <v>20</v>
      </c>
      <c r="E231" s="20">
        <v>1322000</v>
      </c>
      <c r="F231" s="20">
        <v>0</v>
      </c>
      <c r="G231" s="4">
        <f>F231/E231*100</f>
        <v>0</v>
      </c>
      <c r="H231" s="62"/>
    </row>
    <row r="232" spans="1:8" ht="23.25" customHeight="1">
      <c r="A232" s="40"/>
      <c r="B232" s="55"/>
      <c r="C232" s="16"/>
      <c r="D232" s="1" t="s">
        <v>21</v>
      </c>
      <c r="E232" s="20">
        <v>0</v>
      </c>
      <c r="F232" s="20">
        <v>0</v>
      </c>
      <c r="G232" s="20">
        <v>0</v>
      </c>
      <c r="H232" s="62"/>
    </row>
    <row r="233" spans="1:8" ht="15.75">
      <c r="A233" s="40"/>
      <c r="B233" s="56"/>
      <c r="C233" s="25"/>
      <c r="D233" s="1" t="s">
        <v>23</v>
      </c>
      <c r="E233" s="20">
        <v>0</v>
      </c>
      <c r="F233" s="20">
        <v>0</v>
      </c>
      <c r="G233" s="20">
        <v>0</v>
      </c>
      <c r="H233" s="62"/>
    </row>
    <row r="234" spans="1:8" ht="15.75">
      <c r="A234" s="42" t="s">
        <v>122</v>
      </c>
      <c r="B234" s="54" t="s">
        <v>117</v>
      </c>
      <c r="C234" s="14"/>
      <c r="D234" s="3" t="s">
        <v>22</v>
      </c>
      <c r="E234" s="23">
        <f>SUM(E235:E238)</f>
        <v>922000</v>
      </c>
      <c r="F234" s="23">
        <f>SUM(F235:F238)</f>
        <v>498977.85</v>
      </c>
      <c r="G234" s="17">
        <f>F234/E234*100</f>
        <v>54.1190726681128</v>
      </c>
      <c r="H234" s="57"/>
    </row>
    <row r="235" spans="1:8" ht="15.75">
      <c r="A235" s="40"/>
      <c r="B235" s="55"/>
      <c r="C235" s="16"/>
      <c r="D235" s="1" t="s">
        <v>19</v>
      </c>
      <c r="E235" s="20">
        <v>922000</v>
      </c>
      <c r="F235" s="20">
        <v>498977.85</v>
      </c>
      <c r="G235" s="4">
        <f>F235/E235*100</f>
        <v>54.1190726681128</v>
      </c>
      <c r="H235" s="58"/>
    </row>
    <row r="236" spans="1:8" ht="15.75">
      <c r="A236" s="40"/>
      <c r="B236" s="55"/>
      <c r="C236" s="16"/>
      <c r="D236" s="1" t="s">
        <v>20</v>
      </c>
      <c r="E236" s="20">
        <v>0</v>
      </c>
      <c r="F236" s="20">
        <v>0</v>
      </c>
      <c r="G236" s="20">
        <v>0</v>
      </c>
      <c r="H236" s="58"/>
    </row>
    <row r="237" spans="1:8" ht="15.75">
      <c r="A237" s="40"/>
      <c r="B237" s="55"/>
      <c r="C237" s="16"/>
      <c r="D237" s="1" t="s">
        <v>21</v>
      </c>
      <c r="E237" s="20">
        <v>0</v>
      </c>
      <c r="F237" s="20">
        <v>0</v>
      </c>
      <c r="G237" s="20">
        <v>0</v>
      </c>
      <c r="H237" s="58"/>
    </row>
    <row r="238" spans="1:8" ht="15.75">
      <c r="A238" s="43"/>
      <c r="B238" s="56"/>
      <c r="C238" s="25"/>
      <c r="D238" s="1" t="s">
        <v>23</v>
      </c>
      <c r="E238" s="20">
        <v>0</v>
      </c>
      <c r="F238" s="20">
        <v>0</v>
      </c>
      <c r="G238" s="20">
        <v>0</v>
      </c>
      <c r="H238" s="59"/>
    </row>
    <row r="239" spans="1:8" ht="22.5" customHeight="1">
      <c r="A239" s="44"/>
      <c r="B239" s="44"/>
      <c r="C239" s="45"/>
      <c r="D239" s="45"/>
      <c r="E239" s="46"/>
      <c r="F239" s="46"/>
      <c r="G239" s="47"/>
      <c r="H239" s="48" t="s">
        <v>154</v>
      </c>
    </row>
    <row r="240" spans="1:8" ht="32.25" customHeight="1">
      <c r="A240" s="52" t="s">
        <v>0</v>
      </c>
      <c r="B240" s="52" t="s">
        <v>60</v>
      </c>
      <c r="C240" s="52" t="s">
        <v>18</v>
      </c>
      <c r="D240" s="53" t="s">
        <v>30</v>
      </c>
      <c r="E240" s="53"/>
      <c r="F240" s="53"/>
      <c r="G240" s="50" t="s">
        <v>31</v>
      </c>
      <c r="H240" s="52" t="s">
        <v>25</v>
      </c>
    </row>
    <row r="241" spans="1:8" ht="36.75" customHeight="1">
      <c r="A241" s="52"/>
      <c r="B241" s="52"/>
      <c r="C241" s="52"/>
      <c r="D241" s="33" t="s">
        <v>24</v>
      </c>
      <c r="E241" s="33" t="s">
        <v>62</v>
      </c>
      <c r="F241" s="33" t="s">
        <v>61</v>
      </c>
      <c r="G241" s="51"/>
      <c r="H241" s="52"/>
    </row>
    <row r="242" spans="1:8" ht="18" customHeight="1">
      <c r="A242" s="42" t="s">
        <v>123</v>
      </c>
      <c r="B242" s="54" t="s">
        <v>118</v>
      </c>
      <c r="C242" s="14"/>
      <c r="D242" s="3" t="s">
        <v>22</v>
      </c>
      <c r="E242" s="23">
        <f>SUM(E243:E246)</f>
        <v>16169474</v>
      </c>
      <c r="F242" s="23">
        <f>SUM(F243:F246)</f>
        <v>8977252.02</v>
      </c>
      <c r="G242" s="17">
        <f>F242/E242*100</f>
        <v>55.51975296166096</v>
      </c>
      <c r="H242" s="57"/>
    </row>
    <row r="243" spans="1:8" ht="18" customHeight="1">
      <c r="A243" s="40"/>
      <c r="B243" s="55"/>
      <c r="C243" s="16"/>
      <c r="D243" s="1" t="s">
        <v>19</v>
      </c>
      <c r="E243" s="20">
        <v>16054944</v>
      </c>
      <c r="F243" s="20">
        <v>8914877.02</v>
      </c>
      <c r="G243" s="4">
        <f>F243/E243*100</f>
        <v>55.52730062465493</v>
      </c>
      <c r="H243" s="58"/>
    </row>
    <row r="244" spans="1:8" ht="18" customHeight="1">
      <c r="A244" s="40"/>
      <c r="B244" s="55"/>
      <c r="C244" s="16"/>
      <c r="D244" s="1" t="s">
        <v>20</v>
      </c>
      <c r="E244" s="20">
        <v>0</v>
      </c>
      <c r="F244" s="20">
        <v>0</v>
      </c>
      <c r="G244" s="20">
        <v>0</v>
      </c>
      <c r="H244" s="58"/>
    </row>
    <row r="245" spans="1:8" ht="18" customHeight="1">
      <c r="A245" s="40"/>
      <c r="B245" s="55"/>
      <c r="C245" s="16"/>
      <c r="D245" s="1" t="s">
        <v>21</v>
      </c>
      <c r="E245" s="20">
        <v>0</v>
      </c>
      <c r="F245" s="20">
        <v>0</v>
      </c>
      <c r="G245" s="20">
        <v>0</v>
      </c>
      <c r="H245" s="58"/>
    </row>
    <row r="246" spans="1:8" ht="18" customHeight="1">
      <c r="A246" s="43"/>
      <c r="B246" s="56"/>
      <c r="C246" s="25"/>
      <c r="D246" s="1" t="s">
        <v>23</v>
      </c>
      <c r="E246" s="27">
        <v>114530</v>
      </c>
      <c r="F246" s="27">
        <v>62375</v>
      </c>
      <c r="G246" s="4">
        <f>F246/E246*100</f>
        <v>54.46171308827381</v>
      </c>
      <c r="H246" s="59"/>
    </row>
    <row r="247" spans="1:8" ht="23.25" customHeight="1">
      <c r="A247" s="40" t="s">
        <v>124</v>
      </c>
      <c r="B247" s="54" t="s">
        <v>119</v>
      </c>
      <c r="C247" s="14"/>
      <c r="D247" s="3" t="s">
        <v>22</v>
      </c>
      <c r="E247" s="23">
        <f>SUM(E248:E251)</f>
        <v>136750</v>
      </c>
      <c r="F247" s="23">
        <f>SUM(F248:F251)</f>
        <v>40000</v>
      </c>
      <c r="G247" s="17">
        <f>F247/E247*100</f>
        <v>29.250457038391225</v>
      </c>
      <c r="H247" s="61" t="s">
        <v>104</v>
      </c>
    </row>
    <row r="248" spans="1:8" ht="23.25" customHeight="1">
      <c r="A248" s="11"/>
      <c r="B248" s="55"/>
      <c r="C248" s="16"/>
      <c r="D248" s="1" t="s">
        <v>19</v>
      </c>
      <c r="E248" s="20">
        <v>136750</v>
      </c>
      <c r="F248" s="20">
        <v>40000</v>
      </c>
      <c r="G248" s="4">
        <f>F248/E248*100</f>
        <v>29.250457038391225</v>
      </c>
      <c r="H248" s="62"/>
    </row>
    <row r="249" spans="1:8" ht="23.25" customHeight="1">
      <c r="A249" s="11"/>
      <c r="B249" s="55"/>
      <c r="C249" s="16"/>
      <c r="D249" s="1" t="s">
        <v>20</v>
      </c>
      <c r="E249" s="20">
        <v>0</v>
      </c>
      <c r="F249" s="20">
        <v>0</v>
      </c>
      <c r="G249" s="4">
        <v>0</v>
      </c>
      <c r="H249" s="62"/>
    </row>
    <row r="250" spans="1:8" ht="23.25" customHeight="1">
      <c r="A250" s="11"/>
      <c r="B250" s="55"/>
      <c r="C250" s="16"/>
      <c r="D250" s="1" t="s">
        <v>21</v>
      </c>
      <c r="E250" s="20">
        <v>0</v>
      </c>
      <c r="F250" s="20">
        <v>0</v>
      </c>
      <c r="G250" s="4">
        <v>0</v>
      </c>
      <c r="H250" s="62"/>
    </row>
    <row r="251" spans="1:8" ht="23.25" customHeight="1" thickBot="1">
      <c r="A251" s="12"/>
      <c r="B251" s="60"/>
      <c r="C251" s="15"/>
      <c r="D251" s="9" t="s">
        <v>23</v>
      </c>
      <c r="E251" s="21">
        <v>0</v>
      </c>
      <c r="F251" s="21">
        <v>0</v>
      </c>
      <c r="G251" s="10">
        <v>0</v>
      </c>
      <c r="H251" s="63"/>
    </row>
    <row r="252" spans="1:12" ht="24" customHeight="1">
      <c r="A252" s="90" t="s">
        <v>16</v>
      </c>
      <c r="B252" s="67" t="s">
        <v>63</v>
      </c>
      <c r="C252" s="64" t="s">
        <v>17</v>
      </c>
      <c r="D252" s="7" t="s">
        <v>22</v>
      </c>
      <c r="E252" s="22">
        <f>SUM(E253:E256)</f>
        <v>1662523327.18</v>
      </c>
      <c r="F252" s="22">
        <f>SUM(F253:F256)</f>
        <v>811918870.09</v>
      </c>
      <c r="G252" s="8">
        <f>F252/E252*100</f>
        <v>48.83654002420468</v>
      </c>
      <c r="H252" s="70"/>
      <c r="J252" s="41"/>
      <c r="K252" s="41"/>
      <c r="L252" s="41"/>
    </row>
    <row r="253" spans="1:12" ht="24" customHeight="1">
      <c r="A253" s="91"/>
      <c r="B253" s="68"/>
      <c r="C253" s="65"/>
      <c r="D253" s="3" t="s">
        <v>19</v>
      </c>
      <c r="E253" s="23">
        <f aca="true" t="shared" si="14" ref="E253:F256">E258+E266+E271+E276+E281+E286+E294+E299</f>
        <v>746066705</v>
      </c>
      <c r="F253" s="23">
        <f t="shared" si="14"/>
        <v>358294113.84999996</v>
      </c>
      <c r="G253" s="17">
        <f>F253/E253*100</f>
        <v>48.0244073953146</v>
      </c>
      <c r="H253" s="62"/>
      <c r="J253" s="41"/>
      <c r="K253" s="41"/>
      <c r="L253" s="41"/>
    </row>
    <row r="254" spans="1:12" ht="24" customHeight="1">
      <c r="A254" s="91"/>
      <c r="B254" s="68"/>
      <c r="C254" s="65"/>
      <c r="D254" s="3" t="s">
        <v>20</v>
      </c>
      <c r="E254" s="23">
        <f t="shared" si="14"/>
        <v>657006018</v>
      </c>
      <c r="F254" s="23">
        <f t="shared" si="14"/>
        <v>391547880.28000003</v>
      </c>
      <c r="G254" s="17">
        <f>F254/E254*100</f>
        <v>59.595782923254745</v>
      </c>
      <c r="H254" s="62"/>
      <c r="J254" s="41"/>
      <c r="K254" s="41"/>
      <c r="L254" s="41"/>
    </row>
    <row r="255" spans="1:12" ht="24" customHeight="1">
      <c r="A255" s="91"/>
      <c r="B255" s="68"/>
      <c r="C255" s="65"/>
      <c r="D255" s="3" t="s">
        <v>21</v>
      </c>
      <c r="E255" s="23">
        <f t="shared" si="14"/>
        <v>153856484.18</v>
      </c>
      <c r="F255" s="23">
        <f t="shared" si="14"/>
        <v>4607201.44</v>
      </c>
      <c r="G255" s="17">
        <f>F255/E255*100</f>
        <v>2.9944798651514333</v>
      </c>
      <c r="H255" s="62"/>
      <c r="J255" s="41"/>
      <c r="K255" s="41"/>
      <c r="L255" s="41"/>
    </row>
    <row r="256" spans="1:8" ht="24" customHeight="1">
      <c r="A256" s="92"/>
      <c r="B256" s="78"/>
      <c r="C256" s="76"/>
      <c r="D256" s="3" t="s">
        <v>23</v>
      </c>
      <c r="E256" s="23">
        <f t="shared" si="14"/>
        <v>105594120</v>
      </c>
      <c r="F256" s="23">
        <f t="shared" si="14"/>
        <v>57469674.519999996</v>
      </c>
      <c r="G256" s="17">
        <f aca="true" t="shared" si="15" ref="G256:G272">F256/E256*100</f>
        <v>54.425070752045656</v>
      </c>
      <c r="H256" s="62"/>
    </row>
    <row r="257" spans="1:8" ht="21" customHeight="1">
      <c r="A257" s="40" t="s">
        <v>89</v>
      </c>
      <c r="B257" s="55" t="s">
        <v>64</v>
      </c>
      <c r="C257" s="16"/>
      <c r="D257" s="5" t="s">
        <v>22</v>
      </c>
      <c r="E257" s="26">
        <f>SUM(E258:E261)</f>
        <v>531093265.03</v>
      </c>
      <c r="F257" s="26">
        <f>SUM(F258:F261)</f>
        <v>303385549.87</v>
      </c>
      <c r="G257" s="6">
        <f t="shared" si="15"/>
        <v>57.12472174785771</v>
      </c>
      <c r="H257" s="35"/>
    </row>
    <row r="258" spans="1:8" ht="21" customHeight="1">
      <c r="A258" s="40"/>
      <c r="B258" s="55"/>
      <c r="C258" s="16"/>
      <c r="D258" s="1" t="s">
        <v>19</v>
      </c>
      <c r="E258" s="20">
        <v>183246967.03</v>
      </c>
      <c r="F258" s="20">
        <v>110268977.04</v>
      </c>
      <c r="G258" s="4">
        <f t="shared" si="15"/>
        <v>60.175062554758405</v>
      </c>
      <c r="H258" s="35"/>
    </row>
    <row r="259" spans="1:8" ht="21" customHeight="1">
      <c r="A259" s="40"/>
      <c r="B259" s="55"/>
      <c r="C259" s="16"/>
      <c r="D259" s="1" t="s">
        <v>20</v>
      </c>
      <c r="E259" s="20">
        <v>302818998</v>
      </c>
      <c r="F259" s="20">
        <v>168416764.96</v>
      </c>
      <c r="G259" s="4">
        <f t="shared" si="15"/>
        <v>55.61631405966148</v>
      </c>
      <c r="H259" s="35"/>
    </row>
    <row r="260" spans="1:8" ht="21" customHeight="1">
      <c r="A260" s="40"/>
      <c r="B260" s="55"/>
      <c r="C260" s="16"/>
      <c r="D260" s="1" t="s">
        <v>21</v>
      </c>
      <c r="E260" s="20">
        <v>0</v>
      </c>
      <c r="F260" s="20">
        <v>0</v>
      </c>
      <c r="G260" s="4">
        <v>0</v>
      </c>
      <c r="H260" s="35"/>
    </row>
    <row r="261" spans="1:8" ht="21" customHeight="1">
      <c r="A261" s="43"/>
      <c r="B261" s="56"/>
      <c r="C261" s="25"/>
      <c r="D261" s="1" t="s">
        <v>23</v>
      </c>
      <c r="E261" s="20">
        <v>45027300</v>
      </c>
      <c r="F261" s="20">
        <v>24699807.87</v>
      </c>
      <c r="G261" s="4">
        <f t="shared" si="15"/>
        <v>54.85518312223918</v>
      </c>
      <c r="H261" s="36"/>
    </row>
    <row r="262" spans="1:8" ht="15.75" customHeight="1">
      <c r="A262" s="44"/>
      <c r="B262" s="44"/>
      <c r="C262" s="45"/>
      <c r="D262" s="45"/>
      <c r="E262" s="46"/>
      <c r="F262" s="46"/>
      <c r="G262" s="47"/>
      <c r="H262" s="48" t="s">
        <v>155</v>
      </c>
    </row>
    <row r="263" spans="1:8" ht="33" customHeight="1">
      <c r="A263" s="52" t="s">
        <v>0</v>
      </c>
      <c r="B263" s="52" t="s">
        <v>60</v>
      </c>
      <c r="C263" s="52" t="s">
        <v>18</v>
      </c>
      <c r="D263" s="53" t="s">
        <v>30</v>
      </c>
      <c r="E263" s="53"/>
      <c r="F263" s="53"/>
      <c r="G263" s="50" t="s">
        <v>31</v>
      </c>
      <c r="H263" s="52" t="s">
        <v>25</v>
      </c>
    </row>
    <row r="264" spans="1:8" ht="35.25" customHeight="1">
      <c r="A264" s="52"/>
      <c r="B264" s="52"/>
      <c r="C264" s="52"/>
      <c r="D264" s="33" t="s">
        <v>24</v>
      </c>
      <c r="E264" s="33" t="s">
        <v>62</v>
      </c>
      <c r="F264" s="33" t="s">
        <v>61</v>
      </c>
      <c r="G264" s="51"/>
      <c r="H264" s="52"/>
    </row>
    <row r="265" spans="1:8" ht="19.5" customHeight="1">
      <c r="A265" s="42" t="s">
        <v>90</v>
      </c>
      <c r="B265" s="55" t="s">
        <v>65</v>
      </c>
      <c r="C265" s="16"/>
      <c r="D265" s="5" t="s">
        <v>22</v>
      </c>
      <c r="E265" s="26">
        <f>SUM(E266:E269)</f>
        <v>626799856.97</v>
      </c>
      <c r="F265" s="26">
        <f>SUM(F266:F269)</f>
        <v>382205164.37</v>
      </c>
      <c r="G265" s="6">
        <f t="shared" si="15"/>
        <v>60.977225843287506</v>
      </c>
      <c r="H265" s="35"/>
    </row>
    <row r="266" spans="1:8" ht="19.5" customHeight="1">
      <c r="A266" s="40"/>
      <c r="B266" s="55"/>
      <c r="C266" s="16"/>
      <c r="D266" s="1" t="s">
        <v>19</v>
      </c>
      <c r="E266" s="20">
        <v>286106236.97</v>
      </c>
      <c r="F266" s="20">
        <v>171103504.98</v>
      </c>
      <c r="G266" s="4">
        <f t="shared" si="15"/>
        <v>59.80418560324542</v>
      </c>
      <c r="H266" s="35"/>
    </row>
    <row r="267" spans="1:8" ht="19.5" customHeight="1">
      <c r="A267" s="40"/>
      <c r="B267" s="55"/>
      <c r="C267" s="16"/>
      <c r="D267" s="1" t="s">
        <v>20</v>
      </c>
      <c r="E267" s="20">
        <v>306173920</v>
      </c>
      <c r="F267" s="20">
        <v>197897732.86</v>
      </c>
      <c r="G267" s="4">
        <f t="shared" si="15"/>
        <v>64.63572496965125</v>
      </c>
      <c r="H267" s="35"/>
    </row>
    <row r="268" spans="1:8" ht="19.5" customHeight="1">
      <c r="A268" s="40"/>
      <c r="B268" s="55"/>
      <c r="C268" s="16"/>
      <c r="D268" s="1" t="s">
        <v>21</v>
      </c>
      <c r="E268" s="20">
        <v>0</v>
      </c>
      <c r="F268" s="20">
        <v>0</v>
      </c>
      <c r="G268" s="4">
        <v>0</v>
      </c>
      <c r="H268" s="35"/>
    </row>
    <row r="269" spans="1:8" ht="19.5" customHeight="1">
      <c r="A269" s="43"/>
      <c r="B269" s="55"/>
      <c r="C269" s="16"/>
      <c r="D269" s="14" t="s">
        <v>23</v>
      </c>
      <c r="E269" s="27">
        <v>34519700</v>
      </c>
      <c r="F269" s="27">
        <v>13203926.53</v>
      </c>
      <c r="G269" s="28">
        <f t="shared" si="15"/>
        <v>38.25040927354525</v>
      </c>
      <c r="H269" s="35"/>
    </row>
    <row r="270" spans="1:8" ht="19.5" customHeight="1">
      <c r="A270" s="40" t="s">
        <v>91</v>
      </c>
      <c r="B270" s="54" t="s">
        <v>82</v>
      </c>
      <c r="C270" s="14"/>
      <c r="D270" s="3" t="s">
        <v>22</v>
      </c>
      <c r="E270" s="23">
        <f>SUM(E271:E274)</f>
        <v>41283113</v>
      </c>
      <c r="F270" s="23">
        <f>SUM(F271:F274)</f>
        <v>21045516.98</v>
      </c>
      <c r="G270" s="17">
        <f t="shared" si="15"/>
        <v>50.978512642687576</v>
      </c>
      <c r="H270" s="37"/>
    </row>
    <row r="271" spans="1:8" ht="19.5" customHeight="1">
      <c r="A271" s="40"/>
      <c r="B271" s="55"/>
      <c r="C271" s="16"/>
      <c r="D271" s="1" t="s">
        <v>19</v>
      </c>
      <c r="E271" s="20">
        <v>12523313</v>
      </c>
      <c r="F271" s="20">
        <v>6853559.52</v>
      </c>
      <c r="G271" s="4">
        <f t="shared" si="15"/>
        <v>54.72640921775251</v>
      </c>
      <c r="H271" s="35"/>
    </row>
    <row r="272" spans="1:8" ht="19.5" customHeight="1">
      <c r="A272" s="40"/>
      <c r="B272" s="55"/>
      <c r="C272" s="16"/>
      <c r="D272" s="1" t="s">
        <v>20</v>
      </c>
      <c r="E272" s="20">
        <v>28759800</v>
      </c>
      <c r="F272" s="20">
        <v>14191957.46</v>
      </c>
      <c r="G272" s="4">
        <f t="shared" si="15"/>
        <v>49.34650957238924</v>
      </c>
      <c r="H272" s="35"/>
    </row>
    <row r="273" spans="1:8" ht="19.5" customHeight="1">
      <c r="A273" s="40"/>
      <c r="B273" s="55"/>
      <c r="C273" s="16"/>
      <c r="D273" s="1" t="s">
        <v>21</v>
      </c>
      <c r="E273" s="20">
        <v>0</v>
      </c>
      <c r="F273" s="20">
        <v>0</v>
      </c>
      <c r="G273" s="4">
        <v>0</v>
      </c>
      <c r="H273" s="35"/>
    </row>
    <row r="274" spans="1:8" ht="19.5" customHeight="1">
      <c r="A274" s="40"/>
      <c r="B274" s="56"/>
      <c r="C274" s="25"/>
      <c r="D274" s="1" t="s">
        <v>23</v>
      </c>
      <c r="E274" s="20">
        <v>0</v>
      </c>
      <c r="F274" s="20">
        <v>0</v>
      </c>
      <c r="G274" s="4">
        <v>0</v>
      </c>
      <c r="H274" s="36"/>
    </row>
    <row r="275" spans="1:8" ht="15.75">
      <c r="A275" s="42" t="s">
        <v>92</v>
      </c>
      <c r="B275" s="54" t="s">
        <v>83</v>
      </c>
      <c r="C275" s="14"/>
      <c r="D275" s="3" t="s">
        <v>22</v>
      </c>
      <c r="E275" s="23">
        <f>SUM(E276:E279)</f>
        <v>23896977</v>
      </c>
      <c r="F275" s="23">
        <f>SUM(F276:F279)</f>
        <v>12527228.5</v>
      </c>
      <c r="G275" s="17">
        <f aca="true" t="shared" si="16" ref="G275:G301">F275/E275*100</f>
        <v>52.421812599978644</v>
      </c>
      <c r="H275" s="37"/>
    </row>
    <row r="276" spans="1:8" ht="15.75">
      <c r="A276" s="40"/>
      <c r="B276" s="55"/>
      <c r="C276" s="16"/>
      <c r="D276" s="1" t="s">
        <v>19</v>
      </c>
      <c r="E276" s="20">
        <v>23839977</v>
      </c>
      <c r="F276" s="20">
        <v>12497228.5</v>
      </c>
      <c r="G276" s="4">
        <f t="shared" si="16"/>
        <v>52.42131106082862</v>
      </c>
      <c r="H276" s="35"/>
    </row>
    <row r="277" spans="1:8" ht="15.75">
      <c r="A277" s="40"/>
      <c r="B277" s="55"/>
      <c r="C277" s="16"/>
      <c r="D277" s="1" t="s">
        <v>20</v>
      </c>
      <c r="E277" s="20">
        <v>0</v>
      </c>
      <c r="F277" s="20">
        <v>0</v>
      </c>
      <c r="G277" s="4">
        <v>0</v>
      </c>
      <c r="H277" s="35"/>
    </row>
    <row r="278" spans="1:8" ht="15.75">
      <c r="A278" s="40"/>
      <c r="B278" s="55"/>
      <c r="C278" s="16"/>
      <c r="D278" s="1" t="s">
        <v>21</v>
      </c>
      <c r="E278" s="20">
        <v>0</v>
      </c>
      <c r="F278" s="20">
        <v>0</v>
      </c>
      <c r="G278" s="4">
        <v>0</v>
      </c>
      <c r="H278" s="35"/>
    </row>
    <row r="279" spans="1:8" ht="15.75">
      <c r="A279" s="43"/>
      <c r="B279" s="56"/>
      <c r="C279" s="25"/>
      <c r="D279" s="1" t="s">
        <v>23</v>
      </c>
      <c r="E279" s="20">
        <v>57000</v>
      </c>
      <c r="F279" s="20">
        <v>30000</v>
      </c>
      <c r="G279" s="4">
        <f t="shared" si="16"/>
        <v>52.63157894736842</v>
      </c>
      <c r="H279" s="36"/>
    </row>
    <row r="280" spans="1:8" ht="15.75">
      <c r="A280" s="40" t="s">
        <v>93</v>
      </c>
      <c r="B280" s="54" t="s">
        <v>84</v>
      </c>
      <c r="C280" s="14"/>
      <c r="D280" s="3" t="s">
        <v>22</v>
      </c>
      <c r="E280" s="23">
        <f>SUM(E281:E284)</f>
        <v>30100869</v>
      </c>
      <c r="F280" s="23">
        <f>SUM(F281:F284)</f>
        <v>14525159.72</v>
      </c>
      <c r="G280" s="17">
        <f t="shared" si="16"/>
        <v>48.25495144342843</v>
      </c>
      <c r="H280" s="37"/>
    </row>
    <row r="281" spans="1:8" ht="15.75">
      <c r="A281" s="40"/>
      <c r="B281" s="55"/>
      <c r="C281" s="16"/>
      <c r="D281" s="1" t="s">
        <v>19</v>
      </c>
      <c r="E281" s="20">
        <v>28400869</v>
      </c>
      <c r="F281" s="20">
        <v>14200428</v>
      </c>
      <c r="G281" s="4">
        <f t="shared" si="16"/>
        <v>49.99997711337635</v>
      </c>
      <c r="H281" s="35"/>
    </row>
    <row r="282" spans="1:8" ht="15.75">
      <c r="A282" s="40"/>
      <c r="B282" s="55"/>
      <c r="C282" s="16"/>
      <c r="D282" s="1" t="s">
        <v>20</v>
      </c>
      <c r="E282" s="20">
        <v>0</v>
      </c>
      <c r="F282" s="20">
        <v>0</v>
      </c>
      <c r="G282" s="4">
        <v>0</v>
      </c>
      <c r="H282" s="35"/>
    </row>
    <row r="283" spans="1:8" ht="15.75">
      <c r="A283" s="40"/>
      <c r="B283" s="55"/>
      <c r="C283" s="16"/>
      <c r="D283" s="1" t="s">
        <v>21</v>
      </c>
      <c r="E283" s="20">
        <v>0</v>
      </c>
      <c r="F283" s="20">
        <v>0</v>
      </c>
      <c r="G283" s="4">
        <v>0</v>
      </c>
      <c r="H283" s="35"/>
    </row>
    <row r="284" spans="1:8" ht="15.75">
      <c r="A284" s="40"/>
      <c r="B284" s="56"/>
      <c r="C284" s="25"/>
      <c r="D284" s="1" t="s">
        <v>23</v>
      </c>
      <c r="E284" s="20">
        <v>1700000</v>
      </c>
      <c r="F284" s="20">
        <v>324731.72</v>
      </c>
      <c r="G284" s="4">
        <f t="shared" si="16"/>
        <v>19.10186588235294</v>
      </c>
      <c r="H284" s="36"/>
    </row>
    <row r="285" spans="1:8" ht="15.75">
      <c r="A285" s="42" t="s">
        <v>94</v>
      </c>
      <c r="B285" s="54" t="s">
        <v>85</v>
      </c>
      <c r="C285" s="14"/>
      <c r="D285" s="3" t="s">
        <v>22</v>
      </c>
      <c r="E285" s="23">
        <f>SUM(E286:E289)</f>
        <v>41938334</v>
      </c>
      <c r="F285" s="23">
        <f>SUM(F286:F289)</f>
        <v>29728765.4</v>
      </c>
      <c r="G285" s="17">
        <f t="shared" si="16"/>
        <v>70.88685354072481</v>
      </c>
      <c r="H285" s="37"/>
    </row>
    <row r="286" spans="1:8" ht="15.75">
      <c r="A286" s="40"/>
      <c r="B286" s="55"/>
      <c r="C286" s="16"/>
      <c r="D286" s="1" t="s">
        <v>19</v>
      </c>
      <c r="E286" s="20">
        <v>5920094</v>
      </c>
      <c r="F286" s="20">
        <v>4103281</v>
      </c>
      <c r="G286" s="4">
        <f t="shared" si="16"/>
        <v>69.31107850652371</v>
      </c>
      <c r="H286" s="35"/>
    </row>
    <row r="287" spans="1:8" ht="15.75">
      <c r="A287" s="40"/>
      <c r="B287" s="55"/>
      <c r="C287" s="16"/>
      <c r="D287" s="1" t="s">
        <v>20</v>
      </c>
      <c r="E287" s="20">
        <v>16180900</v>
      </c>
      <c r="F287" s="20">
        <v>9794585</v>
      </c>
      <c r="G287" s="4">
        <f t="shared" si="16"/>
        <v>60.53176893745095</v>
      </c>
      <c r="H287" s="35"/>
    </row>
    <row r="288" spans="1:8" ht="15.75">
      <c r="A288" s="40"/>
      <c r="B288" s="55"/>
      <c r="C288" s="16"/>
      <c r="D288" s="1" t="s">
        <v>21</v>
      </c>
      <c r="E288" s="20">
        <v>0</v>
      </c>
      <c r="F288" s="20">
        <v>0</v>
      </c>
      <c r="G288" s="4">
        <v>0</v>
      </c>
      <c r="H288" s="35"/>
    </row>
    <row r="289" spans="1:8" ht="15.75">
      <c r="A289" s="43"/>
      <c r="B289" s="56"/>
      <c r="C289" s="25"/>
      <c r="D289" s="1" t="s">
        <v>23</v>
      </c>
      <c r="E289" s="20">
        <v>19837340</v>
      </c>
      <c r="F289" s="20">
        <v>15830899.4</v>
      </c>
      <c r="G289" s="4">
        <f t="shared" si="16"/>
        <v>79.80353918418498</v>
      </c>
      <c r="H289" s="36"/>
    </row>
    <row r="290" spans="1:8" ht="15.75">
      <c r="A290" s="44"/>
      <c r="B290" s="44"/>
      <c r="C290" s="45"/>
      <c r="D290" s="45"/>
      <c r="E290" s="46"/>
      <c r="F290" s="46"/>
      <c r="G290" s="47"/>
      <c r="H290" s="48" t="s">
        <v>156</v>
      </c>
    </row>
    <row r="291" spans="1:8" ht="30" customHeight="1">
      <c r="A291" s="52" t="s">
        <v>0</v>
      </c>
      <c r="B291" s="52" t="s">
        <v>60</v>
      </c>
      <c r="C291" s="52" t="s">
        <v>18</v>
      </c>
      <c r="D291" s="53" t="s">
        <v>30</v>
      </c>
      <c r="E291" s="53"/>
      <c r="F291" s="53"/>
      <c r="G291" s="50" t="s">
        <v>31</v>
      </c>
      <c r="H291" s="52" t="s">
        <v>25</v>
      </c>
    </row>
    <row r="292" spans="1:8" ht="44.25" customHeight="1">
      <c r="A292" s="52"/>
      <c r="B292" s="52"/>
      <c r="C292" s="52"/>
      <c r="D292" s="33" t="s">
        <v>24</v>
      </c>
      <c r="E292" s="33" t="s">
        <v>62</v>
      </c>
      <c r="F292" s="33" t="s">
        <v>61</v>
      </c>
      <c r="G292" s="51"/>
      <c r="H292" s="52"/>
    </row>
    <row r="293" spans="1:8" ht="21.75" customHeight="1">
      <c r="A293" s="40" t="s">
        <v>95</v>
      </c>
      <c r="B293" s="54" t="s">
        <v>86</v>
      </c>
      <c r="C293" s="14"/>
      <c r="D293" s="3" t="s">
        <v>22</v>
      </c>
      <c r="E293" s="23">
        <f>SUM(E294:E297)</f>
        <v>17236119</v>
      </c>
      <c r="F293" s="23">
        <f>SUM(F294:F297)</f>
        <v>9221894</v>
      </c>
      <c r="G293" s="17">
        <f t="shared" si="16"/>
        <v>53.503308952554804</v>
      </c>
      <c r="H293" s="37"/>
    </row>
    <row r="294" spans="1:8" ht="21.75" customHeight="1">
      <c r="A294" s="40"/>
      <c r="B294" s="55"/>
      <c r="C294" s="16"/>
      <c r="D294" s="1" t="s">
        <v>19</v>
      </c>
      <c r="E294" s="20">
        <v>9710939</v>
      </c>
      <c r="F294" s="20">
        <v>4594745</v>
      </c>
      <c r="G294" s="4">
        <f t="shared" si="16"/>
        <v>47.31514635196452</v>
      </c>
      <c r="H294" s="35"/>
    </row>
    <row r="295" spans="1:8" ht="21.75" customHeight="1">
      <c r="A295" s="40"/>
      <c r="B295" s="55"/>
      <c r="C295" s="16"/>
      <c r="D295" s="1" t="s">
        <v>20</v>
      </c>
      <c r="E295" s="20">
        <v>3072400</v>
      </c>
      <c r="F295" s="20">
        <v>1246840</v>
      </c>
      <c r="G295" s="4">
        <f t="shared" si="16"/>
        <v>40.581955474547584</v>
      </c>
      <c r="H295" s="35"/>
    </row>
    <row r="296" spans="1:8" ht="21.75" customHeight="1">
      <c r="A296" s="40"/>
      <c r="B296" s="55"/>
      <c r="C296" s="16"/>
      <c r="D296" s="1" t="s">
        <v>21</v>
      </c>
      <c r="E296" s="20">
        <v>0</v>
      </c>
      <c r="F296" s="20">
        <v>0</v>
      </c>
      <c r="G296" s="4">
        <v>0</v>
      </c>
      <c r="H296" s="35"/>
    </row>
    <row r="297" spans="1:8" ht="21.75" customHeight="1">
      <c r="A297" s="40"/>
      <c r="B297" s="56"/>
      <c r="C297" s="25"/>
      <c r="D297" s="1" t="s">
        <v>23</v>
      </c>
      <c r="E297" s="20">
        <v>4452780</v>
      </c>
      <c r="F297" s="20">
        <v>3380309</v>
      </c>
      <c r="G297" s="4">
        <f t="shared" si="16"/>
        <v>75.91457471512179</v>
      </c>
      <c r="H297" s="36"/>
    </row>
    <row r="298" spans="1:8" ht="24" customHeight="1">
      <c r="A298" s="42" t="s">
        <v>96</v>
      </c>
      <c r="B298" s="54" t="s">
        <v>87</v>
      </c>
      <c r="C298" s="14"/>
      <c r="D298" s="3" t="s">
        <v>22</v>
      </c>
      <c r="E298" s="23">
        <f>SUM(E299:E302)</f>
        <v>350174793.18</v>
      </c>
      <c r="F298" s="23">
        <f>SUM(F299:F302)</f>
        <v>39279591.25</v>
      </c>
      <c r="G298" s="17">
        <f t="shared" si="16"/>
        <v>11.217138416302042</v>
      </c>
      <c r="H298" s="63" t="s">
        <v>138</v>
      </c>
    </row>
    <row r="299" spans="1:8" ht="24" customHeight="1">
      <c r="A299" s="11"/>
      <c r="B299" s="55"/>
      <c r="C299" s="16"/>
      <c r="D299" s="1" t="s">
        <v>19</v>
      </c>
      <c r="E299" s="20">
        <v>196318309</v>
      </c>
      <c r="F299" s="20">
        <v>34672389.81</v>
      </c>
      <c r="G299" s="4">
        <f t="shared" si="16"/>
        <v>17.66131237917295</v>
      </c>
      <c r="H299" s="74"/>
    </row>
    <row r="300" spans="1:8" ht="24" customHeight="1">
      <c r="A300" s="11"/>
      <c r="B300" s="55"/>
      <c r="C300" s="16"/>
      <c r="D300" s="1" t="s">
        <v>20</v>
      </c>
      <c r="E300" s="20">
        <v>0</v>
      </c>
      <c r="F300" s="20">
        <v>0</v>
      </c>
      <c r="G300" s="4">
        <v>0</v>
      </c>
      <c r="H300" s="74"/>
    </row>
    <row r="301" spans="1:8" ht="24" customHeight="1">
      <c r="A301" s="11"/>
      <c r="B301" s="55"/>
      <c r="C301" s="16"/>
      <c r="D301" s="1" t="s">
        <v>21</v>
      </c>
      <c r="E301" s="20">
        <v>153856484.18</v>
      </c>
      <c r="F301" s="20">
        <v>4607201.44</v>
      </c>
      <c r="G301" s="4">
        <f t="shared" si="16"/>
        <v>2.9944798651514333</v>
      </c>
      <c r="H301" s="74"/>
    </row>
    <row r="302" spans="1:8" ht="24" customHeight="1" thickBot="1">
      <c r="A302" s="12"/>
      <c r="B302" s="60"/>
      <c r="C302" s="15"/>
      <c r="D302" s="9" t="s">
        <v>23</v>
      </c>
      <c r="E302" s="21">
        <v>0</v>
      </c>
      <c r="F302" s="21">
        <v>0</v>
      </c>
      <c r="G302" s="4">
        <v>0</v>
      </c>
      <c r="H302" s="75"/>
    </row>
    <row r="303" spans="1:8" ht="15" customHeight="1">
      <c r="A303" s="97"/>
      <c r="B303" s="94" t="s">
        <v>27</v>
      </c>
      <c r="C303" s="81"/>
      <c r="D303" s="7" t="s">
        <v>22</v>
      </c>
      <c r="E303" s="22">
        <f>SUM(E304:E307)</f>
        <v>2514871869.41</v>
      </c>
      <c r="F303" s="22">
        <f>SUM(F304:F307)</f>
        <v>1146231069.3999999</v>
      </c>
      <c r="G303" s="8">
        <f>F303/E303*100</f>
        <v>45.57811009548215</v>
      </c>
      <c r="H303" s="70"/>
    </row>
    <row r="304" spans="1:8" ht="15" customHeight="1">
      <c r="A304" s="98"/>
      <c r="B304" s="95"/>
      <c r="C304" s="82"/>
      <c r="D304" s="3" t="s">
        <v>19</v>
      </c>
      <c r="E304" s="23">
        <f aca="true" t="shared" si="17" ref="E304:F307">E5+E23+E46+E51+E56+E87+E130+E171+E179+E184+E189+E225+E253</f>
        <v>1486141110.07</v>
      </c>
      <c r="F304" s="23">
        <f t="shared" si="17"/>
        <v>686026848.3999999</v>
      </c>
      <c r="G304" s="4">
        <f>F304/E304*100</f>
        <v>46.16162245640905</v>
      </c>
      <c r="H304" s="62"/>
    </row>
    <row r="305" spans="1:8" ht="15" customHeight="1">
      <c r="A305" s="98"/>
      <c r="B305" s="95"/>
      <c r="C305" s="82"/>
      <c r="D305" s="3" t="s">
        <v>20</v>
      </c>
      <c r="E305" s="23">
        <f t="shared" si="17"/>
        <v>679167095.16</v>
      </c>
      <c r="F305" s="23">
        <f t="shared" si="17"/>
        <v>394335061.40000004</v>
      </c>
      <c r="G305" s="4">
        <f>F305/E305*100</f>
        <v>58.061567500866865</v>
      </c>
      <c r="H305" s="62"/>
    </row>
    <row r="306" spans="1:8" ht="15" customHeight="1">
      <c r="A306" s="98"/>
      <c r="B306" s="95"/>
      <c r="C306" s="82"/>
      <c r="D306" s="3" t="s">
        <v>21</v>
      </c>
      <c r="E306" s="23">
        <f t="shared" si="17"/>
        <v>239779884.18</v>
      </c>
      <c r="F306" s="23">
        <f t="shared" si="17"/>
        <v>5791952.0600000005</v>
      </c>
      <c r="G306" s="4">
        <f>F306/E306*100</f>
        <v>2.415528758722749</v>
      </c>
      <c r="H306" s="62"/>
    </row>
    <row r="307" spans="1:8" ht="15" customHeight="1" thickBot="1">
      <c r="A307" s="99"/>
      <c r="B307" s="96"/>
      <c r="C307" s="83"/>
      <c r="D307" s="19" t="s">
        <v>23</v>
      </c>
      <c r="E307" s="24">
        <f t="shared" si="17"/>
        <v>109783780</v>
      </c>
      <c r="F307" s="24">
        <f t="shared" si="17"/>
        <v>60077207.54</v>
      </c>
      <c r="G307" s="10">
        <f>F307/E307*100</f>
        <v>54.723209148018036</v>
      </c>
      <c r="H307" s="80"/>
    </row>
    <row r="308" spans="6:8" ht="15" customHeight="1">
      <c r="F308" s="18"/>
      <c r="G308" s="18"/>
      <c r="H308" s="39"/>
    </row>
    <row r="309" spans="6:8" ht="15" customHeight="1">
      <c r="F309" s="18"/>
      <c r="G309" s="18"/>
      <c r="H309" s="39"/>
    </row>
    <row r="310" spans="5:8" ht="15" customHeight="1">
      <c r="E310" s="41"/>
      <c r="F310" s="41"/>
      <c r="G310" s="41"/>
      <c r="H310" s="39"/>
    </row>
    <row r="311" spans="5:8" ht="15" customHeight="1">
      <c r="E311" s="49"/>
      <c r="F311" s="18"/>
      <c r="G311" s="18"/>
      <c r="H311" s="39"/>
    </row>
    <row r="312" spans="6:8" ht="15" customHeight="1">
      <c r="F312" s="18"/>
      <c r="G312" s="18"/>
      <c r="H312" s="39"/>
    </row>
    <row r="313" spans="6:8" ht="15" customHeight="1">
      <c r="F313" s="18"/>
      <c r="G313" s="18"/>
      <c r="H313" s="39"/>
    </row>
    <row r="314" spans="6:8" ht="15" customHeight="1">
      <c r="F314" s="18"/>
      <c r="G314" s="18"/>
      <c r="H314" s="39"/>
    </row>
    <row r="315" spans="6:8" ht="15" customHeight="1">
      <c r="F315" s="18"/>
      <c r="G315" s="18"/>
      <c r="H315" s="39"/>
    </row>
    <row r="316" spans="6:8" ht="15" customHeight="1">
      <c r="F316" s="18"/>
      <c r="G316" s="18"/>
      <c r="H316" s="39"/>
    </row>
    <row r="317" spans="6:8" ht="15" customHeight="1">
      <c r="F317" s="18"/>
      <c r="G317" s="18"/>
      <c r="H317" s="39"/>
    </row>
    <row r="318" spans="6:8" ht="15" customHeight="1">
      <c r="F318" s="18"/>
      <c r="G318" s="18"/>
      <c r="H318" s="39"/>
    </row>
    <row r="319" spans="6:8" ht="15" customHeight="1">
      <c r="F319" s="18"/>
      <c r="G319" s="18"/>
      <c r="H319" s="39"/>
    </row>
    <row r="320" spans="6:8" ht="15" customHeight="1">
      <c r="F320" s="18"/>
      <c r="G320" s="18"/>
      <c r="H320" s="39"/>
    </row>
    <row r="321" spans="6:8" ht="15" customHeight="1">
      <c r="F321" s="18"/>
      <c r="G321" s="18"/>
      <c r="H321" s="39"/>
    </row>
    <row r="322" spans="6:8" ht="15" customHeight="1">
      <c r="F322" s="18"/>
      <c r="G322" s="18"/>
      <c r="H322" s="39"/>
    </row>
    <row r="323" spans="6:8" ht="15" customHeight="1">
      <c r="F323" s="18"/>
      <c r="G323" s="18"/>
      <c r="H323" s="39"/>
    </row>
    <row r="324" spans="6:8" ht="15" customHeight="1">
      <c r="F324" s="18"/>
      <c r="G324" s="18"/>
      <c r="H324" s="39"/>
    </row>
    <row r="325" spans="6:8" ht="15" customHeight="1">
      <c r="F325" s="18"/>
      <c r="G325" s="18"/>
      <c r="H325" s="39"/>
    </row>
    <row r="326" spans="6:8" ht="15" customHeight="1">
      <c r="F326" s="18"/>
      <c r="G326" s="18"/>
      <c r="H326" s="39"/>
    </row>
    <row r="327" spans="6:8" ht="15" customHeight="1">
      <c r="F327" s="18"/>
      <c r="G327" s="18"/>
      <c r="H327" s="39"/>
    </row>
    <row r="328" spans="6:8" ht="15" customHeight="1">
      <c r="F328" s="18"/>
      <c r="G328" s="18"/>
      <c r="H328" s="39"/>
    </row>
    <row r="329" spans="6:8" ht="15" customHeight="1">
      <c r="F329" s="18"/>
      <c r="G329" s="18"/>
      <c r="H329" s="39"/>
    </row>
    <row r="330" spans="6:8" ht="15" customHeight="1">
      <c r="F330" s="18"/>
      <c r="G330" s="18"/>
      <c r="H330" s="39"/>
    </row>
    <row r="331" spans="6:8" ht="15" customHeight="1">
      <c r="F331" s="18"/>
      <c r="G331" s="18"/>
      <c r="H331" s="39"/>
    </row>
    <row r="332" spans="6:8" ht="15" customHeight="1">
      <c r="F332" s="18"/>
      <c r="G332" s="18"/>
      <c r="H332" s="39"/>
    </row>
    <row r="333" spans="6:8" ht="15" customHeight="1">
      <c r="F333" s="18"/>
      <c r="G333" s="18"/>
      <c r="H333" s="39"/>
    </row>
    <row r="334" spans="6:8" ht="15" customHeight="1">
      <c r="F334" s="18"/>
      <c r="G334" s="18"/>
      <c r="H334" s="39"/>
    </row>
    <row r="335" spans="6:8" ht="15" customHeight="1">
      <c r="F335" s="18"/>
      <c r="G335" s="18"/>
      <c r="H335" s="39"/>
    </row>
    <row r="336" spans="6:8" ht="15" customHeight="1">
      <c r="F336" s="18"/>
      <c r="G336" s="18"/>
      <c r="H336" s="39"/>
    </row>
    <row r="337" spans="6:8" ht="15" customHeight="1">
      <c r="F337" s="18"/>
      <c r="G337" s="18"/>
      <c r="H337" s="39"/>
    </row>
    <row r="338" spans="6:8" ht="15" customHeight="1">
      <c r="F338" s="18"/>
      <c r="G338" s="18"/>
      <c r="H338" s="39"/>
    </row>
    <row r="339" spans="6:8" ht="15" customHeight="1">
      <c r="F339" s="18"/>
      <c r="G339" s="18"/>
      <c r="H339" s="39"/>
    </row>
    <row r="340" spans="6:8" ht="15" customHeight="1">
      <c r="F340" s="18"/>
      <c r="G340" s="18"/>
      <c r="H340" s="39"/>
    </row>
    <row r="341" spans="6:8" ht="15" customHeight="1">
      <c r="F341" s="18"/>
      <c r="G341" s="18"/>
      <c r="H341" s="39"/>
    </row>
    <row r="342" spans="6:8" ht="15" customHeight="1">
      <c r="F342" s="18"/>
      <c r="G342" s="18"/>
      <c r="H342" s="39"/>
    </row>
    <row r="343" spans="6:8" ht="15" customHeight="1">
      <c r="F343" s="18"/>
      <c r="G343" s="18"/>
      <c r="H343" s="39"/>
    </row>
    <row r="344" spans="6:8" ht="15" customHeight="1">
      <c r="F344" s="18"/>
      <c r="G344" s="18"/>
      <c r="H344" s="39"/>
    </row>
    <row r="345" spans="6:8" ht="15" customHeight="1">
      <c r="F345" s="18"/>
      <c r="G345" s="18"/>
      <c r="H345" s="39"/>
    </row>
    <row r="346" spans="6:8" ht="15" customHeight="1">
      <c r="F346" s="18"/>
      <c r="G346" s="18"/>
      <c r="H346" s="39"/>
    </row>
    <row r="347" spans="6:8" ht="15" customHeight="1">
      <c r="F347" s="18"/>
      <c r="G347" s="18"/>
      <c r="H347" s="39"/>
    </row>
    <row r="348" spans="6:8" ht="15" customHeight="1">
      <c r="F348" s="18"/>
      <c r="G348" s="18"/>
      <c r="H348" s="39"/>
    </row>
    <row r="349" spans="6:8" ht="15" customHeight="1">
      <c r="F349" s="18"/>
      <c r="G349" s="18"/>
      <c r="H349" s="39"/>
    </row>
    <row r="350" spans="6:8" ht="15" customHeight="1">
      <c r="F350" s="18"/>
      <c r="G350" s="18"/>
      <c r="H350" s="39"/>
    </row>
    <row r="351" spans="6:8" ht="15" customHeight="1">
      <c r="F351" s="18"/>
      <c r="G351" s="18"/>
      <c r="H351" s="39"/>
    </row>
    <row r="352" spans="6:8" ht="15" customHeight="1">
      <c r="F352" s="18"/>
      <c r="G352" s="18"/>
      <c r="H352" s="39"/>
    </row>
    <row r="353" spans="6:8" ht="15" customHeight="1">
      <c r="F353" s="18"/>
      <c r="G353" s="18"/>
      <c r="H353" s="39"/>
    </row>
    <row r="354" spans="6:8" ht="15" customHeight="1">
      <c r="F354" s="18"/>
      <c r="G354" s="18"/>
      <c r="H354" s="39"/>
    </row>
    <row r="355" spans="6:8" ht="15" customHeight="1">
      <c r="F355" s="18"/>
      <c r="G355" s="18"/>
      <c r="H355" s="39"/>
    </row>
    <row r="356" spans="6:8" ht="15" customHeight="1">
      <c r="F356" s="18"/>
      <c r="G356" s="18"/>
      <c r="H356" s="39"/>
    </row>
    <row r="357" spans="6:8" ht="15" customHeight="1">
      <c r="F357" s="18"/>
      <c r="G357" s="18"/>
      <c r="H357" s="39"/>
    </row>
    <row r="358" spans="6:8" ht="15" customHeight="1">
      <c r="F358" s="18"/>
      <c r="G358" s="18"/>
      <c r="H358" s="39"/>
    </row>
    <row r="359" spans="6:8" ht="15" customHeight="1">
      <c r="F359" s="18"/>
      <c r="G359" s="18"/>
      <c r="H359" s="39"/>
    </row>
    <row r="360" spans="6:8" ht="15" customHeight="1">
      <c r="F360" s="18"/>
      <c r="G360" s="18"/>
      <c r="H360" s="39"/>
    </row>
    <row r="361" spans="6:8" ht="15" customHeight="1">
      <c r="F361" s="18"/>
      <c r="G361" s="18"/>
      <c r="H361" s="39"/>
    </row>
    <row r="362" spans="6:8" ht="15" customHeight="1">
      <c r="F362" s="18"/>
      <c r="G362" s="18"/>
      <c r="H362" s="39"/>
    </row>
    <row r="363" spans="6:8" ht="15" customHeight="1">
      <c r="F363" s="18"/>
      <c r="G363" s="18"/>
      <c r="H363" s="39"/>
    </row>
    <row r="364" spans="6:8" ht="15" customHeight="1">
      <c r="F364" s="18"/>
      <c r="G364" s="18"/>
      <c r="H364" s="39"/>
    </row>
    <row r="365" spans="6:8" ht="15" customHeight="1">
      <c r="F365" s="18"/>
      <c r="G365" s="18"/>
      <c r="H365" s="39"/>
    </row>
    <row r="366" spans="6:8" ht="15" customHeight="1">
      <c r="F366" s="18"/>
      <c r="G366" s="18"/>
      <c r="H366" s="39"/>
    </row>
    <row r="367" spans="6:8" ht="15" customHeight="1">
      <c r="F367" s="18"/>
      <c r="G367" s="18"/>
      <c r="H367" s="39"/>
    </row>
    <row r="368" spans="6:8" ht="15" customHeight="1">
      <c r="F368" s="18"/>
      <c r="G368" s="18"/>
      <c r="H368" s="39"/>
    </row>
    <row r="369" spans="6:8" ht="15" customHeight="1">
      <c r="F369" s="18"/>
      <c r="G369" s="18"/>
      <c r="H369" s="39"/>
    </row>
    <row r="370" spans="6:8" ht="15" customHeight="1">
      <c r="F370" s="18"/>
      <c r="G370" s="18"/>
      <c r="H370" s="39"/>
    </row>
    <row r="371" spans="6:8" ht="15" customHeight="1">
      <c r="F371" s="18"/>
      <c r="G371" s="18"/>
      <c r="H371" s="39"/>
    </row>
    <row r="372" spans="6:8" ht="15" customHeight="1">
      <c r="F372" s="18"/>
      <c r="G372" s="18"/>
      <c r="H372" s="39"/>
    </row>
    <row r="373" spans="6:8" ht="15" customHeight="1">
      <c r="F373" s="18"/>
      <c r="G373" s="18"/>
      <c r="H373" s="39"/>
    </row>
    <row r="374" spans="6:8" ht="15" customHeight="1">
      <c r="F374" s="18"/>
      <c r="G374" s="18"/>
      <c r="H374" s="39"/>
    </row>
    <row r="375" spans="6:8" ht="15" customHeight="1">
      <c r="F375" s="18"/>
      <c r="G375" s="18"/>
      <c r="H375" s="39"/>
    </row>
    <row r="376" spans="6:8" ht="15" customHeight="1">
      <c r="F376" s="18"/>
      <c r="G376" s="18"/>
      <c r="H376" s="39"/>
    </row>
    <row r="377" spans="6:8" ht="15" customHeight="1">
      <c r="F377" s="18"/>
      <c r="G377" s="18"/>
      <c r="H377" s="39"/>
    </row>
    <row r="378" spans="6:8" ht="15" customHeight="1">
      <c r="F378" s="18"/>
      <c r="G378" s="18"/>
      <c r="H378" s="39"/>
    </row>
    <row r="379" spans="6:8" ht="15" customHeight="1">
      <c r="F379" s="18"/>
      <c r="G379" s="18"/>
      <c r="H379" s="39"/>
    </row>
    <row r="380" ht="15" customHeight="1">
      <c r="H380" s="39"/>
    </row>
    <row r="381" ht="15" customHeight="1">
      <c r="H381" s="39"/>
    </row>
    <row r="382" ht="15" customHeight="1">
      <c r="H382" s="39"/>
    </row>
    <row r="383" ht="15" customHeight="1">
      <c r="H383" s="39"/>
    </row>
    <row r="384" ht="15" customHeight="1">
      <c r="H384" s="39"/>
    </row>
    <row r="385" ht="15" customHeight="1">
      <c r="H385" s="39"/>
    </row>
    <row r="386" ht="15" customHeight="1">
      <c r="H386" s="39"/>
    </row>
    <row r="387" ht="15" customHeight="1">
      <c r="H387" s="39"/>
    </row>
    <row r="388" ht="15" customHeight="1">
      <c r="H388" s="39"/>
    </row>
    <row r="389" ht="15" customHeight="1">
      <c r="H389" s="39"/>
    </row>
    <row r="390" ht="15.75">
      <c r="H390" s="39"/>
    </row>
    <row r="391" ht="15.75">
      <c r="H391" s="39"/>
    </row>
    <row r="392" ht="15.75">
      <c r="H392" s="39"/>
    </row>
    <row r="393" ht="15.75">
      <c r="H393" s="39"/>
    </row>
    <row r="394" ht="15.75">
      <c r="H394" s="39"/>
    </row>
    <row r="395" ht="15.75">
      <c r="H395" s="39"/>
    </row>
    <row r="396" ht="15.75">
      <c r="H396" s="39"/>
    </row>
    <row r="397" ht="15.75">
      <c r="H397" s="39"/>
    </row>
    <row r="398" ht="15.75">
      <c r="H398" s="39"/>
    </row>
    <row r="399" ht="15.75">
      <c r="H399" s="39"/>
    </row>
    <row r="400" ht="15.75">
      <c r="H400" s="39"/>
    </row>
    <row r="401" ht="15.75">
      <c r="H401" s="39"/>
    </row>
    <row r="402" ht="15.75">
      <c r="H402" s="39"/>
    </row>
    <row r="403" ht="15.75">
      <c r="H403" s="39"/>
    </row>
    <row r="404" ht="15.75">
      <c r="H404" s="39"/>
    </row>
    <row r="405" ht="15.75">
      <c r="H405" s="39"/>
    </row>
    <row r="406" ht="15.75">
      <c r="H406" s="39"/>
    </row>
    <row r="407" ht="15.75">
      <c r="H407" s="39"/>
    </row>
    <row r="408" ht="15.75">
      <c r="H408" s="39"/>
    </row>
    <row r="409" ht="15.75">
      <c r="H409" s="39"/>
    </row>
    <row r="410" ht="15.75">
      <c r="H410" s="39"/>
    </row>
    <row r="411" ht="15.75">
      <c r="H411" s="39"/>
    </row>
    <row r="412" ht="15.75">
      <c r="H412" s="39"/>
    </row>
    <row r="413" ht="15.75">
      <c r="H413" s="39"/>
    </row>
    <row r="414" ht="15.75">
      <c r="H414" s="39"/>
    </row>
    <row r="415" ht="15.75">
      <c r="H415" s="39"/>
    </row>
    <row r="416" ht="15.75">
      <c r="H416" s="39"/>
    </row>
    <row r="417" ht="15.75">
      <c r="H417" s="39"/>
    </row>
    <row r="418" ht="15.75">
      <c r="H418" s="39"/>
    </row>
    <row r="419" ht="15.75">
      <c r="H419" s="39"/>
    </row>
    <row r="420" ht="15.75">
      <c r="H420" s="39"/>
    </row>
    <row r="421" ht="15.75">
      <c r="H421" s="39"/>
    </row>
    <row r="422" ht="15.75">
      <c r="H422" s="39"/>
    </row>
    <row r="423" ht="15.75">
      <c r="H423" s="39"/>
    </row>
    <row r="424" ht="15.75">
      <c r="H424" s="39"/>
    </row>
    <row r="425" ht="15.75">
      <c r="H425" s="39"/>
    </row>
    <row r="426" ht="15.75">
      <c r="H426" s="39"/>
    </row>
    <row r="427" ht="15.75">
      <c r="H427" s="39"/>
    </row>
    <row r="428" ht="15.75">
      <c r="H428" s="39"/>
    </row>
    <row r="429" ht="15.75">
      <c r="H429" s="39"/>
    </row>
    <row r="430" ht="15.75">
      <c r="H430" s="39"/>
    </row>
    <row r="431" ht="15.75">
      <c r="H431" s="39"/>
    </row>
    <row r="432" ht="15.75">
      <c r="H432" s="39"/>
    </row>
    <row r="433" ht="15.75">
      <c r="H433" s="39"/>
    </row>
    <row r="434" ht="15.75">
      <c r="H434" s="39"/>
    </row>
    <row r="435" ht="15.75">
      <c r="H435" s="39"/>
    </row>
    <row r="436" ht="15.75">
      <c r="H436" s="39"/>
    </row>
    <row r="437" ht="15.75">
      <c r="H437" s="39"/>
    </row>
    <row r="438" ht="15.75">
      <c r="H438" s="39"/>
    </row>
    <row r="439" ht="15.75">
      <c r="H439" s="39"/>
    </row>
    <row r="440" ht="15.75">
      <c r="H440" s="39"/>
    </row>
    <row r="441" ht="15.75">
      <c r="H441" s="39"/>
    </row>
    <row r="442" ht="15.75">
      <c r="H442" s="39"/>
    </row>
    <row r="443" ht="15.75">
      <c r="H443" s="39"/>
    </row>
    <row r="444" ht="15.75">
      <c r="H444" s="39"/>
    </row>
    <row r="445" ht="15.75">
      <c r="H445" s="39"/>
    </row>
    <row r="446" ht="15.75">
      <c r="H446" s="39"/>
    </row>
    <row r="447" ht="15.75">
      <c r="H447" s="39"/>
    </row>
    <row r="448" ht="15.75">
      <c r="H448" s="39"/>
    </row>
    <row r="449" ht="15.75">
      <c r="H449" s="39"/>
    </row>
    <row r="450" ht="15.75">
      <c r="H450" s="39"/>
    </row>
    <row r="451" ht="15.75">
      <c r="H451" s="39"/>
    </row>
    <row r="452" ht="15.75">
      <c r="H452" s="39"/>
    </row>
    <row r="453" ht="15.75">
      <c r="H453" s="39"/>
    </row>
    <row r="454" ht="15.75">
      <c r="H454" s="39"/>
    </row>
    <row r="455" ht="15.75">
      <c r="H455" s="39"/>
    </row>
    <row r="456" ht="15.75">
      <c r="H456" s="39"/>
    </row>
    <row r="457" ht="15.75">
      <c r="H457" s="39"/>
    </row>
    <row r="458" ht="15.75">
      <c r="H458" s="39"/>
    </row>
    <row r="459" ht="15.75">
      <c r="H459" s="39"/>
    </row>
    <row r="460" ht="15.75">
      <c r="H460" s="39"/>
    </row>
    <row r="461" ht="15.75">
      <c r="H461" s="39"/>
    </row>
    <row r="462" ht="15.75">
      <c r="H462" s="39"/>
    </row>
    <row r="463" ht="15.75">
      <c r="H463" s="39"/>
    </row>
    <row r="464" ht="15.75">
      <c r="H464" s="39"/>
    </row>
    <row r="465" ht="15.75">
      <c r="H465" s="39"/>
    </row>
    <row r="466" ht="15.75">
      <c r="H466" s="39"/>
    </row>
    <row r="467" ht="15.75">
      <c r="H467" s="39"/>
    </row>
    <row r="468" ht="15.75">
      <c r="H468" s="39"/>
    </row>
    <row r="469" ht="15.75">
      <c r="H469" s="39"/>
    </row>
    <row r="470" ht="15.75">
      <c r="H470" s="39"/>
    </row>
    <row r="471" ht="15.75">
      <c r="H471" s="39"/>
    </row>
    <row r="472" ht="15.75">
      <c r="H472" s="39"/>
    </row>
    <row r="473" ht="15.75">
      <c r="H473" s="39"/>
    </row>
    <row r="474" ht="15.75">
      <c r="H474" s="39"/>
    </row>
  </sheetData>
  <sheetProtection/>
  <mergeCells count="201">
    <mergeCell ref="G240:G241"/>
    <mergeCell ref="H240:H241"/>
    <mergeCell ref="A240:A241"/>
    <mergeCell ref="B240:B241"/>
    <mergeCell ref="C240:C241"/>
    <mergeCell ref="D240:F240"/>
    <mergeCell ref="G194:G195"/>
    <mergeCell ref="H194:H195"/>
    <mergeCell ref="A217:A218"/>
    <mergeCell ref="B217:B218"/>
    <mergeCell ref="C217:C218"/>
    <mergeCell ref="D217:F217"/>
    <mergeCell ref="G217:G218"/>
    <mergeCell ref="H217:H218"/>
    <mergeCell ref="A194:A195"/>
    <mergeCell ref="B194:B195"/>
    <mergeCell ref="B106:B110"/>
    <mergeCell ref="C194:C195"/>
    <mergeCell ref="D194:F194"/>
    <mergeCell ref="B176:B177"/>
    <mergeCell ref="C176:C177"/>
    <mergeCell ref="D176:F176"/>
    <mergeCell ref="B178:B182"/>
    <mergeCell ref="B101:B105"/>
    <mergeCell ref="A84:A85"/>
    <mergeCell ref="G176:G177"/>
    <mergeCell ref="B153:B154"/>
    <mergeCell ref="C153:C154"/>
    <mergeCell ref="D153:F153"/>
    <mergeCell ref="G153:G154"/>
    <mergeCell ref="C112:C113"/>
    <mergeCell ref="D112:F112"/>
    <mergeCell ref="G112:G113"/>
    <mergeCell ref="G66:G67"/>
    <mergeCell ref="H66:H67"/>
    <mergeCell ref="B60:B64"/>
    <mergeCell ref="D66:F66"/>
    <mergeCell ref="H78:H80"/>
    <mergeCell ref="H81:H82"/>
    <mergeCell ref="H73:H77"/>
    <mergeCell ref="H68:H72"/>
    <mergeCell ref="C22:C26"/>
    <mergeCell ref="A55:A59"/>
    <mergeCell ref="A66:A67"/>
    <mergeCell ref="B66:B67"/>
    <mergeCell ref="C66:C67"/>
    <mergeCell ref="B55:B59"/>
    <mergeCell ref="H20:H21"/>
    <mergeCell ref="G43:G44"/>
    <mergeCell ref="H43:H44"/>
    <mergeCell ref="D43:F43"/>
    <mergeCell ref="A22:A26"/>
    <mergeCell ref="B22:B26"/>
    <mergeCell ref="A20:A21"/>
    <mergeCell ref="B20:B21"/>
    <mergeCell ref="C20:C21"/>
    <mergeCell ref="D20:F20"/>
    <mergeCell ref="H84:H85"/>
    <mergeCell ref="B112:B113"/>
    <mergeCell ref="H14:H18"/>
    <mergeCell ref="H27:H31"/>
    <mergeCell ref="H32:H36"/>
    <mergeCell ref="H50:H54"/>
    <mergeCell ref="H55:H59"/>
    <mergeCell ref="H45:H49"/>
    <mergeCell ref="H22:H26"/>
    <mergeCell ref="G20:G21"/>
    <mergeCell ref="B84:B85"/>
    <mergeCell ref="C84:C85"/>
    <mergeCell ref="D84:F84"/>
    <mergeCell ref="G84:G85"/>
    <mergeCell ref="B86:B90"/>
    <mergeCell ref="B91:B95"/>
    <mergeCell ref="C86:C90"/>
    <mergeCell ref="A252:A256"/>
    <mergeCell ref="A224:A228"/>
    <mergeCell ref="A188:A192"/>
    <mergeCell ref="B303:B307"/>
    <mergeCell ref="A303:A307"/>
    <mergeCell ref="B188:B192"/>
    <mergeCell ref="B270:B274"/>
    <mergeCell ref="B275:B279"/>
    <mergeCell ref="B280:B284"/>
    <mergeCell ref="B285:B289"/>
    <mergeCell ref="A183:A187"/>
    <mergeCell ref="A178:A182"/>
    <mergeCell ref="A86:A90"/>
    <mergeCell ref="A129:A133"/>
    <mergeCell ref="A170:A174"/>
    <mergeCell ref="A135:A136"/>
    <mergeCell ref="A153:A154"/>
    <mergeCell ref="A176:A177"/>
    <mergeCell ref="A112:A113"/>
    <mergeCell ref="C4:C8"/>
    <mergeCell ref="A45:A49"/>
    <mergeCell ref="A50:A54"/>
    <mergeCell ref="B27:B31"/>
    <mergeCell ref="B32:B36"/>
    <mergeCell ref="B37:B41"/>
    <mergeCell ref="B50:B54"/>
    <mergeCell ref="A43:A44"/>
    <mergeCell ref="B43:B44"/>
    <mergeCell ref="B45:B49"/>
    <mergeCell ref="H176:H177"/>
    <mergeCell ref="A1:H1"/>
    <mergeCell ref="H4:H8"/>
    <mergeCell ref="A2:A3"/>
    <mergeCell ref="B2:B3"/>
    <mergeCell ref="C2:C3"/>
    <mergeCell ref="D2:F2"/>
    <mergeCell ref="B4:B8"/>
    <mergeCell ref="A4:A8"/>
    <mergeCell ref="H2:H3"/>
    <mergeCell ref="H86:H90"/>
    <mergeCell ref="C135:C136"/>
    <mergeCell ref="D135:F135"/>
    <mergeCell ref="G135:G136"/>
    <mergeCell ref="H135:H136"/>
    <mergeCell ref="H153:H154"/>
    <mergeCell ref="H114:H118"/>
    <mergeCell ref="H112:H113"/>
    <mergeCell ref="H303:H307"/>
    <mergeCell ref="B224:B228"/>
    <mergeCell ref="B252:B256"/>
    <mergeCell ref="C224:C228"/>
    <mergeCell ref="C252:C256"/>
    <mergeCell ref="C303:C307"/>
    <mergeCell ref="H224:H228"/>
    <mergeCell ref="H252:H256"/>
    <mergeCell ref="B257:B261"/>
    <mergeCell ref="B265:B269"/>
    <mergeCell ref="G2:G3"/>
    <mergeCell ref="B129:B133"/>
    <mergeCell ref="B170:B174"/>
    <mergeCell ref="B96:B100"/>
    <mergeCell ref="B68:B72"/>
    <mergeCell ref="B73:B77"/>
    <mergeCell ref="B78:B82"/>
    <mergeCell ref="C43:C44"/>
    <mergeCell ref="B114:B118"/>
    <mergeCell ref="B124:B128"/>
    <mergeCell ref="H137:H141"/>
    <mergeCell ref="C50:C54"/>
    <mergeCell ref="C55:C59"/>
    <mergeCell ref="B9:B13"/>
    <mergeCell ref="B14:B18"/>
    <mergeCell ref="C45:C49"/>
    <mergeCell ref="C129:C133"/>
    <mergeCell ref="B135:B136"/>
    <mergeCell ref="B119:B123"/>
    <mergeCell ref="H129:H133"/>
    <mergeCell ref="B137:B141"/>
    <mergeCell ref="B142:B146"/>
    <mergeCell ref="B147:B151"/>
    <mergeCell ref="B155:B159"/>
    <mergeCell ref="B160:B164"/>
    <mergeCell ref="B165:B169"/>
    <mergeCell ref="C183:C187"/>
    <mergeCell ref="H188:H192"/>
    <mergeCell ref="H183:H187"/>
    <mergeCell ref="H170:H174"/>
    <mergeCell ref="B293:B297"/>
    <mergeCell ref="B298:B302"/>
    <mergeCell ref="H298:H302"/>
    <mergeCell ref="C170:C174"/>
    <mergeCell ref="H178:H182"/>
    <mergeCell ref="C188:C192"/>
    <mergeCell ref="B201:B205"/>
    <mergeCell ref="H201:H205"/>
    <mergeCell ref="B206:B210"/>
    <mergeCell ref="H206:H210"/>
    <mergeCell ref="H142:H146"/>
    <mergeCell ref="H147:H151"/>
    <mergeCell ref="B196:B200"/>
    <mergeCell ref="H196:H200"/>
    <mergeCell ref="C178:C182"/>
    <mergeCell ref="B183:B187"/>
    <mergeCell ref="B211:B215"/>
    <mergeCell ref="B229:B233"/>
    <mergeCell ref="H229:H233"/>
    <mergeCell ref="B234:B238"/>
    <mergeCell ref="H234:H238"/>
    <mergeCell ref="B219:B223"/>
    <mergeCell ref="H211:H215"/>
    <mergeCell ref="H219:H223"/>
    <mergeCell ref="B242:B246"/>
    <mergeCell ref="H242:H246"/>
    <mergeCell ref="B247:B251"/>
    <mergeCell ref="H247:H251"/>
    <mergeCell ref="G263:G264"/>
    <mergeCell ref="H263:H264"/>
    <mergeCell ref="G291:G292"/>
    <mergeCell ref="H291:H292"/>
    <mergeCell ref="A263:A264"/>
    <mergeCell ref="B263:B264"/>
    <mergeCell ref="A291:A292"/>
    <mergeCell ref="B291:B292"/>
    <mergeCell ref="C291:C292"/>
    <mergeCell ref="D291:F291"/>
    <mergeCell ref="C263:C264"/>
    <mergeCell ref="D263:F26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Никандрова Александра Александровна</cp:lastModifiedBy>
  <cp:lastPrinted>2014-10-08T06:56:17Z</cp:lastPrinted>
  <dcterms:created xsi:type="dcterms:W3CDTF">2009-02-17T08:54:58Z</dcterms:created>
  <dcterms:modified xsi:type="dcterms:W3CDTF">2014-10-08T12:09:40Z</dcterms:modified>
  <cp:category/>
  <cp:version/>
  <cp:contentType/>
  <cp:contentStatus/>
</cp:coreProperties>
</file>