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015"/>
  </bookViews>
  <sheets>
    <sheet name="Прил.на 01.08.21  " sheetId="1" r:id="rId1"/>
  </sheets>
  <calcPr calcId="125725"/>
</workbook>
</file>

<file path=xl/calcChain.xml><?xml version="1.0" encoding="utf-8"?>
<calcChain xmlns="http://schemas.openxmlformats.org/spreadsheetml/2006/main">
  <c r="O41" i="1"/>
  <c r="O42" s="1"/>
  <c r="N41"/>
  <c r="N42" s="1"/>
  <c r="M41"/>
  <c r="L41"/>
  <c r="K41"/>
  <c r="J41"/>
  <c r="J42" s="1"/>
  <c r="I41"/>
  <c r="I42"/>
  <c r="H41"/>
  <c r="H42" s="1"/>
  <c r="D41"/>
  <c r="D42" s="1"/>
  <c r="N38"/>
  <c r="J38"/>
  <c r="I38"/>
  <c r="H38"/>
  <c r="D38"/>
  <c r="L29"/>
  <c r="L38" s="1"/>
  <c r="K29"/>
  <c r="K38" s="1"/>
  <c r="K42" s="1"/>
  <c r="K27"/>
  <c r="J27"/>
  <c r="I27"/>
  <c r="H27"/>
  <c r="D27"/>
  <c r="M24"/>
  <c r="M21"/>
  <c r="M27" s="1"/>
  <c r="L21"/>
  <c r="L27" s="1"/>
  <c r="L18"/>
  <c r="M42" l="1"/>
  <c r="L42"/>
  <c r="M29"/>
  <c r="M38" s="1"/>
</calcChain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<sst xmlns="http://schemas.openxmlformats.org/spreadsheetml/2006/main" count="101" uniqueCount="60">
  <si>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</si>
  <si>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</si>
  <si>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</si>
  <si>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</si>
  <si>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/>
        <sz val="12"/>
        <rFont val="Times New Roman"/>
        <family val="1"/>
        <charset val="204"/>
      </rPr>
      <t>Управление финансов администрации ЗАТО Александровск</t>
    </r>
  </si>
  <si>
    <t>на "01" августа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</si>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</sst>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i/>
      <sz val="8"/>
      <name val="Times New Roman"/>
      <family val="1"/>
    </font>
    <font>
      <i/>
      <sz val="8"/>
      <name val="Arial Cyr"/>
      <charset val="204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 shrinkToFit="1"/>
    </xf>
    <xf numFmtId="0" fontId="5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14" fontId="15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4" fontId="15" fillId="0" borderId="5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5" fillId="0" borderId="6" xfId="0" applyNumberFormat="1" applyFont="1" applyBorder="1" applyAlignment="1">
      <alignment horizontal="center" wrapText="1"/>
    </xf>
    <xf numFmtId="14" fontId="15" fillId="0" borderId="5" xfId="0" applyNumberFormat="1" applyFont="1" applyBorder="1" applyAlignment="1">
      <alignment horizontal="center" wrapText="1"/>
    </xf>
    <xf numFmtId="4" fontId="15" fillId="0" borderId="5" xfId="0" applyNumberFormat="1" applyFont="1" applyBorder="1" applyAlignment="1">
      <alignment horizontal="center" wrapText="1"/>
    </xf>
    <xf numFmtId="164" fontId="15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0" fontId="3" fillId="0" borderId="6" xfId="0" applyFont="1" applyFill="1" applyBorder="1"/>
    <xf numFmtId="0" fontId="17" fillId="0" borderId="6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9" fillId="0" borderId="6" xfId="0" applyFont="1" applyBorder="1"/>
    <xf numFmtId="0" fontId="0" fillId="0" borderId="1" xfId="0" applyBorder="1"/>
    <xf numFmtId="0" fontId="9" fillId="0" borderId="1" xfId="0" applyFont="1" applyFill="1" applyBorder="1"/>
    <xf numFmtId="0" fontId="9" fillId="0" borderId="0" xfId="0" applyFont="1" applyFill="1" applyBorder="1"/>
    <xf numFmtId="0" fontId="3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0" fillId="0" borderId="0" xfId="0" applyFont="1"/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justify" vertical="center"/>
    </xf>
    <xf numFmtId="0" fontId="17" fillId="0" borderId="7" xfId="0" applyFont="1" applyBorder="1" applyAlignment="1">
      <alignment horizontal="justify" vertical="center"/>
    </xf>
    <xf numFmtId="0" fontId="17" fillId="0" borderId="5" xfId="0" applyFont="1" applyBorder="1" applyAlignment="1">
      <alignment horizontal="justify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Normal="100" workbookViewId="0">
      <pane ySplit="9" topLeftCell="A10" activePane="bottomLeft" state="frozen"/>
      <selection activeCell="L22" sqref="L22"/>
      <selection pane="bottomLeft" activeCell="A44" sqref="A44:IV45"/>
    </sheetView>
  </sheetViews>
  <sheetFormatPr defaultRowHeight="12.75"/>
  <cols>
    <col min="1" max="1" width="5.5703125" customWidth="1"/>
    <col min="2" max="2" width="19.14062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18.4257812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1" spans="1:23" ht="15.75">
      <c r="H1" s="1"/>
      <c r="O1" s="65" t="s">
        <v>0</v>
      </c>
      <c r="P1" s="65"/>
      <c r="Q1" s="65"/>
    </row>
    <row r="2" spans="1:23" ht="15.75">
      <c r="O2" s="65" t="s">
        <v>1</v>
      </c>
      <c r="P2" s="65"/>
      <c r="Q2" s="65"/>
    </row>
    <row r="3" spans="1:23" ht="15.75">
      <c r="O3" s="65" t="s">
        <v>2</v>
      </c>
      <c r="P3" s="65"/>
      <c r="Q3" s="65"/>
    </row>
    <row r="4" spans="1:23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65" t="s">
        <v>3</v>
      </c>
      <c r="P4" s="65"/>
      <c r="Q4" s="65"/>
    </row>
    <row r="5" spans="1:23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3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66" t="s">
        <v>8</v>
      </c>
      <c r="B8" s="68" t="s">
        <v>9</v>
      </c>
      <c r="C8" s="70" t="s">
        <v>10</v>
      </c>
      <c r="D8" s="70" t="s">
        <v>11</v>
      </c>
      <c r="E8" s="71" t="s">
        <v>12</v>
      </c>
      <c r="F8" s="71" t="s">
        <v>13</v>
      </c>
      <c r="G8" s="73" t="s">
        <v>14</v>
      </c>
      <c r="H8" s="73"/>
      <c r="I8" s="74" t="s">
        <v>15</v>
      </c>
      <c r="J8" s="75"/>
      <c r="K8" s="74" t="s">
        <v>16</v>
      </c>
      <c r="L8" s="75"/>
      <c r="M8" s="74" t="s">
        <v>17</v>
      </c>
      <c r="N8" s="75"/>
      <c r="O8" s="71" t="s">
        <v>18</v>
      </c>
      <c r="P8" s="70" t="s">
        <v>19</v>
      </c>
      <c r="Q8" s="70" t="s">
        <v>20</v>
      </c>
      <c r="R8" s="16"/>
      <c r="S8" s="16"/>
      <c r="T8" s="16"/>
      <c r="U8" s="17"/>
      <c r="V8" s="17"/>
      <c r="W8" s="18"/>
    </row>
    <row r="9" spans="1:23" ht="24" customHeight="1">
      <c r="A9" s="67"/>
      <c r="B9" s="69"/>
      <c r="C9" s="67"/>
      <c r="D9" s="67"/>
      <c r="E9" s="72"/>
      <c r="F9" s="72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72"/>
      <c r="P9" s="67"/>
      <c r="Q9" s="76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3" s="18" customFormat="1" ht="17.25" customHeight="1">
      <c r="A11" s="77" t="s">
        <v>25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3"/>
      <c r="S11" s="23"/>
      <c r="T11" s="23"/>
    </row>
    <row r="12" spans="1:23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3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3" ht="17.25" customHeight="1">
      <c r="A14" s="79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3"/>
      <c r="S14" s="3"/>
      <c r="T14" s="3"/>
    </row>
    <row r="15" spans="1:23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3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9" t="s">
        <v>31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  <c r="R17" s="3"/>
      <c r="S17" s="3"/>
      <c r="T17" s="3"/>
    </row>
    <row r="18" spans="1:20" ht="21.75" customHeight="1">
      <c r="A18" s="84" t="s">
        <v>32</v>
      </c>
      <c r="B18" s="87" t="s">
        <v>33</v>
      </c>
      <c r="C18" s="90" t="s">
        <v>34</v>
      </c>
      <c r="D18" s="93">
        <v>30000000</v>
      </c>
      <c r="E18" s="96">
        <v>0.1</v>
      </c>
      <c r="F18" s="31" t="s">
        <v>35</v>
      </c>
      <c r="G18" s="99">
        <v>43067</v>
      </c>
      <c r="H18" s="93">
        <v>30000000</v>
      </c>
      <c r="I18" s="102"/>
      <c r="J18" s="105"/>
      <c r="K18" s="102">
        <v>28500000</v>
      </c>
      <c r="L18" s="93">
        <f>2794.52+30000+30000+24918.03+254.1</f>
        <v>87966.65</v>
      </c>
      <c r="M18" s="108">
        <v>1500000</v>
      </c>
      <c r="N18" s="111"/>
      <c r="O18" s="114"/>
      <c r="P18" s="117" t="s">
        <v>36</v>
      </c>
      <c r="Q18" s="120">
        <v>45212</v>
      </c>
      <c r="R18" s="3"/>
      <c r="S18" s="3"/>
      <c r="T18" s="3"/>
    </row>
    <row r="19" spans="1:20" ht="19.5" customHeight="1">
      <c r="A19" s="85"/>
      <c r="B19" s="88"/>
      <c r="C19" s="91"/>
      <c r="D19" s="94"/>
      <c r="E19" s="97"/>
      <c r="F19" s="31" t="s">
        <v>37</v>
      </c>
      <c r="G19" s="100"/>
      <c r="H19" s="94"/>
      <c r="I19" s="103"/>
      <c r="J19" s="106"/>
      <c r="K19" s="103"/>
      <c r="L19" s="94"/>
      <c r="M19" s="109"/>
      <c r="N19" s="112"/>
      <c r="O19" s="115"/>
      <c r="P19" s="118"/>
      <c r="Q19" s="121"/>
      <c r="R19" s="3"/>
      <c r="S19" s="3"/>
      <c r="T19" s="3"/>
    </row>
    <row r="20" spans="1:20" ht="18" customHeight="1">
      <c r="A20" s="86"/>
      <c r="B20" s="89"/>
      <c r="C20" s="92"/>
      <c r="D20" s="95"/>
      <c r="E20" s="98"/>
      <c r="F20" s="31" t="s">
        <v>38</v>
      </c>
      <c r="G20" s="101"/>
      <c r="H20" s="95"/>
      <c r="I20" s="104"/>
      <c r="J20" s="107"/>
      <c r="K20" s="104"/>
      <c r="L20" s="95"/>
      <c r="M20" s="110"/>
      <c r="N20" s="113"/>
      <c r="O20" s="116"/>
      <c r="P20" s="119"/>
      <c r="Q20" s="122"/>
      <c r="R20" s="3"/>
      <c r="S20" s="3"/>
      <c r="T20" s="3"/>
    </row>
    <row r="21" spans="1:20" ht="24.75" customHeight="1">
      <c r="A21" s="111" t="s">
        <v>39</v>
      </c>
      <c r="B21" s="87" t="s">
        <v>33</v>
      </c>
      <c r="C21" s="87" t="s">
        <v>40</v>
      </c>
      <c r="D21" s="123">
        <v>21750000</v>
      </c>
      <c r="E21" s="123">
        <v>0.1</v>
      </c>
      <c r="F21" s="31" t="s">
        <v>41</v>
      </c>
      <c r="G21" s="126">
        <v>43776</v>
      </c>
      <c r="H21" s="129">
        <v>21750000</v>
      </c>
      <c r="I21" s="123"/>
      <c r="J21" s="132"/>
      <c r="K21" s="123">
        <v>7250000</v>
      </c>
      <c r="L21" s="129">
        <f>3277.4+20066.26</f>
        <v>23343.66</v>
      </c>
      <c r="M21" s="129">
        <f>H21-K21</f>
        <v>14500000</v>
      </c>
      <c r="N21" s="135"/>
      <c r="O21" s="138"/>
      <c r="P21" s="117" t="s">
        <v>42</v>
      </c>
      <c r="Q21" s="141">
        <v>44841</v>
      </c>
      <c r="R21" s="3"/>
      <c r="S21" s="3"/>
      <c r="T21" s="3"/>
    </row>
    <row r="22" spans="1:20" ht="25.5" customHeight="1">
      <c r="A22" s="112"/>
      <c r="B22" s="88"/>
      <c r="C22" s="88"/>
      <c r="D22" s="124"/>
      <c r="E22" s="124"/>
      <c r="F22" s="31" t="s">
        <v>43</v>
      </c>
      <c r="G22" s="127"/>
      <c r="H22" s="130"/>
      <c r="I22" s="124"/>
      <c r="J22" s="133"/>
      <c r="K22" s="124"/>
      <c r="L22" s="130"/>
      <c r="M22" s="130"/>
      <c r="N22" s="136"/>
      <c r="O22" s="139"/>
      <c r="P22" s="118"/>
      <c r="Q22" s="142"/>
      <c r="R22" s="3"/>
      <c r="S22" s="3"/>
      <c r="T22" s="3"/>
    </row>
    <row r="23" spans="1:20" ht="25.5" customHeight="1">
      <c r="A23" s="113"/>
      <c r="B23" s="89"/>
      <c r="C23" s="89"/>
      <c r="D23" s="125"/>
      <c r="E23" s="125"/>
      <c r="F23" s="31" t="s">
        <v>44</v>
      </c>
      <c r="G23" s="128"/>
      <c r="H23" s="131"/>
      <c r="I23" s="125"/>
      <c r="J23" s="134"/>
      <c r="K23" s="125"/>
      <c r="L23" s="131"/>
      <c r="M23" s="131"/>
      <c r="N23" s="137"/>
      <c r="O23" s="140"/>
      <c r="P23" s="119"/>
      <c r="Q23" s="143"/>
      <c r="R23" s="3"/>
      <c r="S23" s="3"/>
      <c r="T23" s="3"/>
    </row>
    <row r="24" spans="1:20" ht="49.5" customHeight="1">
      <c r="A24" s="35" t="s">
        <v>45</v>
      </c>
      <c r="B24" s="36" t="s">
        <v>33</v>
      </c>
      <c r="C24" s="37" t="s">
        <v>46</v>
      </c>
      <c r="D24" s="33">
        <v>8700000</v>
      </c>
      <c r="E24" s="38">
        <v>0.1</v>
      </c>
      <c r="F24" s="31">
        <v>44875</v>
      </c>
      <c r="G24" s="39">
        <v>44008</v>
      </c>
      <c r="H24" s="40">
        <v>8700000</v>
      </c>
      <c r="I24" s="33"/>
      <c r="J24" s="41"/>
      <c r="K24" s="33"/>
      <c r="L24" s="42">
        <v>4492.62</v>
      </c>
      <c r="M24" s="40">
        <f>H24-K24</f>
        <v>8700000</v>
      </c>
      <c r="N24" s="32"/>
      <c r="O24" s="33"/>
      <c r="P24" s="40" t="s">
        <v>47</v>
      </c>
      <c r="Q24" s="34">
        <v>44875</v>
      </c>
      <c r="R24" s="3"/>
      <c r="S24" s="3"/>
      <c r="T24" s="3"/>
    </row>
    <row r="25" spans="1:20" ht="30" customHeight="1">
      <c r="A25" s="111" t="s">
        <v>48</v>
      </c>
      <c r="B25" s="144" t="s">
        <v>33</v>
      </c>
      <c r="C25" s="87" t="s">
        <v>49</v>
      </c>
      <c r="D25" s="123">
        <v>28694000</v>
      </c>
      <c r="E25" s="146">
        <v>0.1</v>
      </c>
      <c r="F25" s="31" t="s">
        <v>50</v>
      </c>
      <c r="G25" s="126">
        <v>44110</v>
      </c>
      <c r="H25" s="129">
        <v>28694000</v>
      </c>
      <c r="I25" s="129"/>
      <c r="J25" s="129"/>
      <c r="K25" s="129"/>
      <c r="L25" s="129">
        <v>6820.7</v>
      </c>
      <c r="M25" s="129">
        <v>28694000</v>
      </c>
      <c r="N25" s="129"/>
      <c r="O25" s="129"/>
      <c r="P25" s="129" t="s">
        <v>47</v>
      </c>
      <c r="Q25" s="141">
        <v>44875</v>
      </c>
      <c r="R25" s="3"/>
      <c r="S25" s="3"/>
      <c r="T25" s="3"/>
    </row>
    <row r="26" spans="1:20" ht="26.25" customHeight="1">
      <c r="A26" s="113"/>
      <c r="B26" s="145"/>
      <c r="C26" s="89"/>
      <c r="D26" s="125"/>
      <c r="E26" s="147"/>
      <c r="F26" s="31" t="s">
        <v>51</v>
      </c>
      <c r="G26" s="128"/>
      <c r="H26" s="131"/>
      <c r="I26" s="131"/>
      <c r="J26" s="131"/>
      <c r="K26" s="131"/>
      <c r="L26" s="131"/>
      <c r="M26" s="131"/>
      <c r="N26" s="131"/>
      <c r="O26" s="131"/>
      <c r="P26" s="131"/>
      <c r="Q26" s="142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3">
        <f>SUM(D18:D26)</f>
        <v>89144000</v>
      </c>
      <c r="E27" s="26" t="s">
        <v>28</v>
      </c>
      <c r="F27" s="26" t="s">
        <v>28</v>
      </c>
      <c r="G27" s="26"/>
      <c r="H27" s="43">
        <f t="shared" ref="H27:M27" si="0">SUM(H18:H26)</f>
        <v>89144000</v>
      </c>
      <c r="I27" s="43">
        <f t="shared" si="0"/>
        <v>0</v>
      </c>
      <c r="J27" s="43">
        <f t="shared" si="0"/>
        <v>0</v>
      </c>
      <c r="K27" s="43">
        <f t="shared" si="0"/>
        <v>35750000</v>
      </c>
      <c r="L27" s="43">
        <f t="shared" si="0"/>
        <v>122623.62999999999</v>
      </c>
      <c r="M27" s="43">
        <f t="shared" si="0"/>
        <v>53394000</v>
      </c>
      <c r="N27" s="27"/>
      <c r="O27" s="44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9" t="s">
        <v>52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3"/>
      <c r="S28" s="3"/>
      <c r="T28" s="3"/>
    </row>
    <row r="29" spans="1:20" ht="32.25" customHeight="1">
      <c r="A29" s="87" t="s">
        <v>53</v>
      </c>
      <c r="B29" s="87" t="s">
        <v>54</v>
      </c>
      <c r="C29" s="151" t="s">
        <v>55</v>
      </c>
      <c r="D29" s="151">
        <v>271000000</v>
      </c>
      <c r="E29" s="148">
        <v>8.9</v>
      </c>
      <c r="F29" s="141">
        <v>44561</v>
      </c>
      <c r="G29" s="45">
        <v>43997</v>
      </c>
      <c r="H29" s="46">
        <v>217800000</v>
      </c>
      <c r="I29" s="151"/>
      <c r="J29" s="157">
        <v>2048463.01</v>
      </c>
      <c r="K29" s="151">
        <f>20000000+30000000+30000000+65000000+7000000+30000000+30000000</f>
        <v>212000000</v>
      </c>
      <c r="L29" s="157">
        <f>9406328.36+21982.51+1665153.43+1768295.89-14630.13+1635893.16+1528849.31+1579810.96+1876558.9+2048463.01</f>
        <v>21516705.399999999</v>
      </c>
      <c r="M29" s="151">
        <f>H29+H30+H31+H32+H33+H34+H35+H36-K29+H37</f>
        <v>271000000</v>
      </c>
      <c r="N29" s="151"/>
      <c r="O29" s="151"/>
      <c r="P29" s="154" t="s">
        <v>56</v>
      </c>
      <c r="Q29" s="141">
        <v>44561</v>
      </c>
      <c r="R29" s="3"/>
      <c r="S29" s="3"/>
      <c r="T29" s="3"/>
    </row>
    <row r="30" spans="1:20" ht="32.25" customHeight="1">
      <c r="A30" s="88"/>
      <c r="B30" s="88"/>
      <c r="C30" s="152"/>
      <c r="D30" s="152"/>
      <c r="E30" s="149"/>
      <c r="F30" s="142"/>
      <c r="G30" s="45">
        <v>44134</v>
      </c>
      <c r="H30" s="46">
        <v>10000000</v>
      </c>
      <c r="I30" s="152"/>
      <c r="J30" s="158"/>
      <c r="K30" s="152"/>
      <c r="L30" s="158"/>
      <c r="M30" s="152"/>
      <c r="N30" s="152"/>
      <c r="O30" s="152"/>
      <c r="P30" s="155"/>
      <c r="Q30" s="142"/>
      <c r="R30" s="3"/>
      <c r="S30" s="3"/>
      <c r="T30" s="3"/>
    </row>
    <row r="31" spans="1:20" ht="32.25" customHeight="1">
      <c r="A31" s="88"/>
      <c r="B31" s="88"/>
      <c r="C31" s="152"/>
      <c r="D31" s="152"/>
      <c r="E31" s="149"/>
      <c r="F31" s="142"/>
      <c r="G31" s="45">
        <v>44138</v>
      </c>
      <c r="H31" s="46">
        <v>20000000</v>
      </c>
      <c r="I31" s="152"/>
      <c r="J31" s="158"/>
      <c r="K31" s="152"/>
      <c r="L31" s="158"/>
      <c r="M31" s="152"/>
      <c r="N31" s="152"/>
      <c r="O31" s="152"/>
      <c r="P31" s="155"/>
      <c r="Q31" s="142"/>
      <c r="R31" s="3"/>
      <c r="S31" s="3"/>
      <c r="T31" s="3"/>
    </row>
    <row r="32" spans="1:20" ht="32.25" customHeight="1">
      <c r="A32" s="88"/>
      <c r="B32" s="88"/>
      <c r="C32" s="152"/>
      <c r="D32" s="152"/>
      <c r="E32" s="149"/>
      <c r="F32" s="142"/>
      <c r="G32" s="45">
        <v>44160</v>
      </c>
      <c r="H32" s="46">
        <v>80000000</v>
      </c>
      <c r="I32" s="152"/>
      <c r="J32" s="158"/>
      <c r="K32" s="152"/>
      <c r="L32" s="158"/>
      <c r="M32" s="152"/>
      <c r="N32" s="152"/>
      <c r="O32" s="152"/>
      <c r="P32" s="155"/>
      <c r="Q32" s="142"/>
      <c r="R32" s="3"/>
      <c r="S32" s="3"/>
      <c r="T32" s="3"/>
    </row>
    <row r="33" spans="1:20" ht="32.25" customHeight="1">
      <c r="A33" s="88"/>
      <c r="B33" s="88"/>
      <c r="C33" s="152"/>
      <c r="D33" s="152"/>
      <c r="E33" s="149"/>
      <c r="F33" s="142"/>
      <c r="G33" s="45">
        <v>44189</v>
      </c>
      <c r="H33" s="46">
        <v>23200000</v>
      </c>
      <c r="I33" s="152"/>
      <c r="J33" s="158"/>
      <c r="K33" s="152"/>
      <c r="L33" s="158"/>
      <c r="M33" s="152"/>
      <c r="N33" s="152"/>
      <c r="O33" s="152"/>
      <c r="P33" s="155"/>
      <c r="Q33" s="142"/>
      <c r="R33" s="3"/>
      <c r="S33" s="3"/>
      <c r="T33" s="3"/>
    </row>
    <row r="34" spans="1:20" ht="32.25" customHeight="1">
      <c r="A34" s="88"/>
      <c r="B34" s="88"/>
      <c r="C34" s="152"/>
      <c r="D34" s="152"/>
      <c r="E34" s="149"/>
      <c r="F34" s="142"/>
      <c r="G34" s="45">
        <v>44209</v>
      </c>
      <c r="H34" s="46">
        <v>30000000</v>
      </c>
      <c r="I34" s="152"/>
      <c r="J34" s="158"/>
      <c r="K34" s="152"/>
      <c r="L34" s="158"/>
      <c r="M34" s="152"/>
      <c r="N34" s="152"/>
      <c r="O34" s="152"/>
      <c r="P34" s="155"/>
      <c r="Q34" s="142"/>
      <c r="R34" s="3"/>
      <c r="S34" s="3"/>
      <c r="T34" s="3"/>
    </row>
    <row r="35" spans="1:20" ht="32.25" customHeight="1">
      <c r="A35" s="88"/>
      <c r="B35" s="88"/>
      <c r="C35" s="152"/>
      <c r="D35" s="152"/>
      <c r="E35" s="149"/>
      <c r="F35" s="142"/>
      <c r="G35" s="45">
        <v>44223</v>
      </c>
      <c r="H35" s="46">
        <v>30000000</v>
      </c>
      <c r="I35" s="152"/>
      <c r="J35" s="158"/>
      <c r="K35" s="152"/>
      <c r="L35" s="158"/>
      <c r="M35" s="152"/>
      <c r="N35" s="152"/>
      <c r="O35" s="152"/>
      <c r="P35" s="155"/>
      <c r="Q35" s="142"/>
      <c r="R35" s="3"/>
      <c r="S35" s="3"/>
      <c r="T35" s="3"/>
    </row>
    <row r="36" spans="1:20" ht="34.5" customHeight="1">
      <c r="A36" s="88"/>
      <c r="B36" s="88"/>
      <c r="C36" s="152"/>
      <c r="D36" s="152"/>
      <c r="E36" s="149"/>
      <c r="F36" s="142"/>
      <c r="G36" s="45">
        <v>44286</v>
      </c>
      <c r="H36" s="46">
        <v>10000000</v>
      </c>
      <c r="I36" s="152"/>
      <c r="J36" s="158"/>
      <c r="K36" s="152"/>
      <c r="L36" s="158"/>
      <c r="M36" s="152"/>
      <c r="N36" s="152"/>
      <c r="O36" s="152"/>
      <c r="P36" s="155"/>
      <c r="Q36" s="142"/>
      <c r="R36" s="3"/>
      <c r="S36" s="3"/>
      <c r="T36" s="3"/>
    </row>
    <row r="37" spans="1:20" ht="34.5" customHeight="1">
      <c r="A37" s="89"/>
      <c r="B37" s="89"/>
      <c r="C37" s="153"/>
      <c r="D37" s="153"/>
      <c r="E37" s="150"/>
      <c r="F37" s="143"/>
      <c r="G37" s="45">
        <v>44354</v>
      </c>
      <c r="H37" s="46">
        <v>62000000</v>
      </c>
      <c r="I37" s="153"/>
      <c r="J37" s="159"/>
      <c r="K37" s="153"/>
      <c r="L37" s="159"/>
      <c r="M37" s="153"/>
      <c r="N37" s="153"/>
      <c r="O37" s="153"/>
      <c r="P37" s="156"/>
      <c r="Q37" s="143"/>
      <c r="R37" s="3"/>
      <c r="S37" s="3"/>
      <c r="T37" s="3"/>
    </row>
    <row r="38" spans="1:20" ht="17.25" customHeight="1">
      <c r="A38" s="30"/>
      <c r="B38" s="29" t="s">
        <v>27</v>
      </c>
      <c r="C38" s="26" t="s">
        <v>28</v>
      </c>
      <c r="D38" s="47">
        <f>SUM(D29:D29)</f>
        <v>271000000</v>
      </c>
      <c r="E38" s="26" t="s">
        <v>28</v>
      </c>
      <c r="F38" s="26" t="s">
        <v>28</v>
      </c>
      <c r="G38" s="26"/>
      <c r="H38" s="47">
        <f>SUM(H29:H37)</f>
        <v>483000000</v>
      </c>
      <c r="I38" s="47">
        <f t="shared" ref="I38:N38" si="1">SUM(I29:I29)</f>
        <v>0</v>
      </c>
      <c r="J38" s="47">
        <f t="shared" si="1"/>
        <v>2048463.01</v>
      </c>
      <c r="K38" s="47">
        <f t="shared" si="1"/>
        <v>212000000</v>
      </c>
      <c r="L38" s="47">
        <f t="shared" si="1"/>
        <v>21516705.399999999</v>
      </c>
      <c r="M38" s="47">
        <f t="shared" si="1"/>
        <v>271000000</v>
      </c>
      <c r="N38" s="47">
        <f t="shared" si="1"/>
        <v>0</v>
      </c>
      <c r="O38" s="47"/>
      <c r="P38" s="26" t="s">
        <v>28</v>
      </c>
      <c r="Q38" s="26" t="s">
        <v>28</v>
      </c>
      <c r="R38" s="3"/>
      <c r="S38" s="3"/>
      <c r="T38" s="3"/>
    </row>
    <row r="39" spans="1:20" ht="17.25" customHeight="1">
      <c r="A39" s="79" t="s">
        <v>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3"/>
      <c r="S39" s="3"/>
      <c r="T39" s="3"/>
    </row>
    <row r="40" spans="1:20" ht="13.5" customHeight="1">
      <c r="A40" s="48" t="s">
        <v>58</v>
      </c>
      <c r="B40" s="49"/>
      <c r="C40" s="50"/>
      <c r="D40" s="51"/>
      <c r="E40" s="24"/>
      <c r="F40" s="52"/>
      <c r="G40" s="53"/>
      <c r="H40" s="54"/>
      <c r="I40" s="54"/>
      <c r="J40" s="55"/>
      <c r="K40" s="54"/>
      <c r="L40" s="55"/>
      <c r="M40" s="56"/>
      <c r="N40" s="55"/>
      <c r="O40" s="55"/>
      <c r="P40" s="57"/>
      <c r="Q40" s="52"/>
      <c r="R40" s="3"/>
      <c r="S40" s="3"/>
      <c r="T40" s="3"/>
    </row>
    <row r="41" spans="1:20" ht="15.75" customHeight="1">
      <c r="A41" s="48"/>
      <c r="B41" s="58" t="s">
        <v>27</v>
      </c>
      <c r="C41" s="26" t="s">
        <v>28</v>
      </c>
      <c r="D41" s="43">
        <f>SUM(D40:D40)</f>
        <v>0</v>
      </c>
      <c r="E41" s="26" t="s">
        <v>28</v>
      </c>
      <c r="F41" s="26" t="s">
        <v>28</v>
      </c>
      <c r="G41" s="26"/>
      <c r="H41" s="43">
        <f t="shared" ref="H41:O41" si="2">SUM(H40:H40)</f>
        <v>0</v>
      </c>
      <c r="I41" s="43">
        <f t="shared" si="2"/>
        <v>0</v>
      </c>
      <c r="J41" s="43">
        <f t="shared" si="2"/>
        <v>0</v>
      </c>
      <c r="K41" s="43">
        <f t="shared" si="2"/>
        <v>0</v>
      </c>
      <c r="L41" s="43">
        <f t="shared" si="2"/>
        <v>0</v>
      </c>
      <c r="M41" s="43">
        <f t="shared" si="2"/>
        <v>0</v>
      </c>
      <c r="N41" s="43">
        <f t="shared" si="2"/>
        <v>0</v>
      </c>
      <c r="O41" s="43">
        <f t="shared" si="2"/>
        <v>0</v>
      </c>
      <c r="P41" s="26" t="s">
        <v>28</v>
      </c>
      <c r="Q41" s="26" t="s">
        <v>28</v>
      </c>
      <c r="R41" s="3"/>
      <c r="S41" s="3"/>
      <c r="T41" s="3"/>
    </row>
    <row r="42" spans="1:20" ht="18" customHeight="1">
      <c r="A42" s="59"/>
      <c r="B42" s="60" t="s">
        <v>59</v>
      </c>
      <c r="C42" s="26" t="s">
        <v>28</v>
      </c>
      <c r="D42" s="43">
        <f>D41+D27+D38</f>
        <v>360144000</v>
      </c>
      <c r="E42" s="26" t="s">
        <v>28</v>
      </c>
      <c r="F42" s="26" t="s">
        <v>28</v>
      </c>
      <c r="G42" s="26"/>
      <c r="H42" s="43">
        <f t="shared" ref="H42:O42" si="3">H41+H27+H38</f>
        <v>572144000</v>
      </c>
      <c r="I42" s="43">
        <f t="shared" si="3"/>
        <v>0</v>
      </c>
      <c r="J42" s="43">
        <f t="shared" si="3"/>
        <v>2048463.01</v>
      </c>
      <c r="K42" s="43">
        <f t="shared" si="3"/>
        <v>247750000</v>
      </c>
      <c r="L42" s="43">
        <f t="shared" si="3"/>
        <v>21639329.029999997</v>
      </c>
      <c r="M42" s="43">
        <f t="shared" si="3"/>
        <v>324394000</v>
      </c>
      <c r="N42" s="43">
        <f t="shared" si="3"/>
        <v>0</v>
      </c>
      <c r="O42" s="43">
        <f t="shared" si="3"/>
        <v>0</v>
      </c>
      <c r="P42" s="26" t="s">
        <v>28</v>
      </c>
      <c r="Q42" s="26" t="s">
        <v>28</v>
      </c>
      <c r="R42" s="3"/>
      <c r="S42" s="3"/>
      <c r="T42" s="3"/>
    </row>
    <row r="43" spans="1:20" ht="18" customHeight="1">
      <c r="A43" s="18"/>
      <c r="B43" s="61"/>
      <c r="C43" s="62"/>
      <c r="D43" s="63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2"/>
      <c r="Q43" s="62"/>
      <c r="R43" s="3"/>
      <c r="S43" s="3"/>
      <c r="T43" s="3"/>
    </row>
    <row r="44" spans="1:20" ht="21.75" customHeight="1"/>
    <row r="45" spans="1:20" ht="30" customHeight="1"/>
    <row r="46" spans="1:20" ht="40.5" customHeight="1"/>
    <row r="50" spans="2:2">
      <c r="B50" s="64"/>
    </row>
  </sheetData>
  <mergeCells count="85">
    <mergeCell ref="N29:N37"/>
    <mergeCell ref="O29:O37"/>
    <mergeCell ref="P29:P37"/>
    <mergeCell ref="Q29:Q37"/>
    <mergeCell ref="A39:Q39"/>
    <mergeCell ref="F29:F37"/>
    <mergeCell ref="I29:I37"/>
    <mergeCell ref="J29:J37"/>
    <mergeCell ref="K29:K37"/>
    <mergeCell ref="L29:L37"/>
    <mergeCell ref="M29:M37"/>
    <mergeCell ref="N25:N26"/>
    <mergeCell ref="O25:O26"/>
    <mergeCell ref="P25:P26"/>
    <mergeCell ref="Q25:Q26"/>
    <mergeCell ref="A28:Q28"/>
    <mergeCell ref="A29:A37"/>
    <mergeCell ref="B29:B37"/>
    <mergeCell ref="C29:C37"/>
    <mergeCell ref="D29:D37"/>
    <mergeCell ref="E29:E37"/>
    <mergeCell ref="H25:H26"/>
    <mergeCell ref="I25:I26"/>
    <mergeCell ref="J25:J26"/>
    <mergeCell ref="K25:K26"/>
    <mergeCell ref="L25:L26"/>
    <mergeCell ref="G25:G26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H21:H23"/>
    <mergeCell ref="I21:I23"/>
    <mergeCell ref="J21:J23"/>
    <mergeCell ref="K21:K23"/>
    <mergeCell ref="L21:L23"/>
    <mergeCell ref="M21:M23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18:H20"/>
    <mergeCell ref="I18:I20"/>
    <mergeCell ref="J18:J20"/>
    <mergeCell ref="K18:K20"/>
    <mergeCell ref="L18:L20"/>
    <mergeCell ref="M18:M20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1" right="0.19685039370078741" top="7.874015748031496E-2" bottom="0.15748031496062992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01.08.21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CvindinaGV</cp:lastModifiedBy>
  <dcterms:created xsi:type="dcterms:W3CDTF">2021-08-16T08:33:49Z</dcterms:created>
  <dcterms:modified xsi:type="dcterms:W3CDTF">2021-08-30T13:27:55Z</dcterms:modified>
</cp:coreProperties>
</file>