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июнь 2020 и 2021" sheetId="1" r:id="rId1"/>
  </sheets>
  <definedNames>
    <definedName name="_xlnm.Print_Titles" localSheetId="0">'анализ январь-июнь 2020 и 2021'!$6:$7</definedName>
    <definedName name="_xlnm.Print_Area" localSheetId="0">'анализ январь-июнь 2020 и 2021'!$A$1:$F$120</definedName>
  </definedNames>
  <calcPr fullCalcOnLoad="1"/>
</workbook>
</file>

<file path=xl/sharedStrings.xml><?xml version="1.0" encoding="utf-8"?>
<sst xmlns="http://schemas.openxmlformats.org/spreadsheetml/2006/main" count="386" uniqueCount="344">
  <si>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</si>
  <si>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</si>
  <si>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</si>
  <si>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</si>
  <si>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</si>
  <si>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</si>
  <si>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</si>
  <si>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</si>
  <si>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</si>
  <si>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</si>
  <si>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</si>
  <si>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</si>
  <si>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</si>
  <si>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</si>
  <si>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</si>
  <si>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</si>
  <si>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</si>
  <si>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</si>
  <si>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</si>
  <si>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</si>
  <si>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</si>
  <si>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</si>
  <si>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</si>
  <si>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</si>
  <si>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</si>
  <si>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</si>
  <si>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</si>
  <si>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</si>
  <si>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</si>
  <si>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</si>
  <si>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</si>
  <si>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</si>
  <si>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</si>
  <si>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</si>
  <si>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</si>
  <si>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</si>
  <si>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</si>
  <si>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</si>
  <si>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</si>
  <si>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</si>
  <si>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</si>
  <si>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</si>
  <si>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</si>
  <si>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</si>
  <si>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</si>
  <si>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</si>
  <si>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</si>
  <si>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</si>
  <si>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</si>
  <si>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</si>
  <si>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</si>
  <si>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</si>
  <si>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</si>
  <si>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</si>
  <si>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</si>
  <si>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</si>
  <si>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</si>
  <si>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</si>
  <si>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</si>
  <si>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</si>
  <si>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</si>
  <si>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</si>
  <si>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</si>
  <si>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</si>
  <si>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</si>
  <si>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</si>
  <si>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</si>
  <si>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</si>
  <si>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</si>
  <si>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</si>
  <si>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</si>
  <si>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</si>
  <si>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</si>
  <si>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</si>
  <si>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</si>
  <si>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</si>
  <si>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</si>
  <si>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</si>
  <si>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</si>
  <si>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</si>
  <si>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</si>
  <si>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</si>
  <si>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</si>
  <si>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</si>
  <si>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</si>
  <si>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</si>
  <si>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</si>
  <si>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</si>
  <si>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</si>
  <si>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</si>
  <si>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</si>
  <si>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</si>
  <si>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</si>
  <si>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</si>
  <si>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</si>
  <si>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</si>
  <si>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</si>
  <si>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</si>
  <si>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</si>
  <si>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</si>
  <si>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</si>
  <si>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</si>
  <si>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</si>
  <si>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</si>
  <si>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</si>
  <si>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</si>
  <si>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</si>
  <si>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</si>
  <si>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</si>
  <si>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</si>
  <si>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</si>
  <si>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</si>
  <si>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</si>
  <si>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</si>
  <si>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</si>
  <si>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</si>
  <si>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</si>
  <si>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</si>
  <si>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</si>
  <si>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</si>
  <si>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</si>
  <si>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</si>
  <si>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</si>
  <si>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</si>
  <si>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</si>
  <si>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</si>
  <si>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</si>
  <si>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</si>
  <si>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</si>
  <si>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</si>
  <si>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</si>
  <si>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</si>
  <si>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</si>
  <si>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</si>
  <si>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</si>
  <si>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</si>
  <si>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</si>
  <si>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</si>
  <si>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</si>
  <si>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</si>
  <si>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</si>
  <si>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</si>
  <si>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</si>
  <si>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</si>
  <si>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</si>
  <si>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</si>
  <si>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</si>
  <si>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</si>
  <si>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</si>
  <si>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</si>
  <si>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</si>
  <si>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</si>
  <si>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</si>
  <si>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</si>
  <si>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</si>
  <si>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</si>
  <si>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</si>
  <si>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</si>
  <si>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</si>
  <si>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</si>
  <si>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</si>
  <si>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</si>
  <si>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</si>
  <si>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</si>
  <si>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</si>
  <si>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</si>
  <si>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</si>
  <si>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</si>
  <si>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</si>
  <si>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</si>
  <si>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</si>
  <si>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</si>
  <si>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</si>
  <si>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</si>
  <si>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</si>
  <si>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</si>
  <si>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</si>
  <si>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</si>
  <si>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</si>
  <si>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</si>
  <si>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</si>
  <si>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</si>
  <si>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</si>
  <si>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</si>
  <si>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</si>
  <si>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</si>
  <si>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</si>
  <si>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</si>
  <si>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</si>
  <si>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</si>
  <si>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</si>
  <si>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</si>
  <si>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</si>
  <si>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</si>
  <si>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</si>
  <si>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</si>
  <si>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</si>
  <si>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</si>
  <si>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</si>
  <si>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</si>
  <si>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</si>
  <si>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</si>
  <si>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</si>
  <si>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</si>
  <si>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</si>
  <si>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</si>
  <si>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</si>
  <si>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</si>
  <si>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</si>
  <si>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</si>
  <si>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</si>
  <si>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</si>
  <si>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</si>
  <si>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</si>
  <si>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</si>
  <si>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</si>
  <si>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</si>
  <si>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</si>
  <si>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</si>
  <si>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</si>
  <si>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</si>
  <si>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</si>
  <si>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</si>
  <si>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</si>
  <si>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</si>
  <si>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</si>
  <si>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</si>
  <si>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</si>
  <si>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</si>
  <si>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</si>
  <si>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000 1 16 01120 01 0000 140</t>
  </si>
  <si>
    <t>000 1 16 01123 01 0000 140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</si>
  <si>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</si>
  <si>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</si>
  <si>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</si>
  <si>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</si>
  <si>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</si>
  <si>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</si>
  <si>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</si>
  <si>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</si>
  <si>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</si>
  <si>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</si>
  <si>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</si>
  <si>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</si>
  <si>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</si>
  <si>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</si>
  <si>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</si>
  <si>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</si>
  <si>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</si>
  <si>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</si>
  <si>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</si>
  <si>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</si>
  <si>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</si>
  <si>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</si>
  <si>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</si>
  <si>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</si>
  <si>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</si>
  <si>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</si>
  <si>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</si>
  <si>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</si>
  <si>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</si>
  <si>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</si>
  <si>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</si>
  <si>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</si>
  <si>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</si>
  <si>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</si>
  <si>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</si>
  <si>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</si>
  <si>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</si>
  <si>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</si>
  <si>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</si>
  <si>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Отклонение                                                                (стр. 4 - стр. 3)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</si>
  <si>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</si>
  <si>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</si>
  <si>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</si>
  <si>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</si>
  <si>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</si>
  <si>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</si>
  <si>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</si>
  <si>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</si>
  <si>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</si>
  <si>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</si>
  <si>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</si>
  <si>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</si>
  <si>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</si>
  <si>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</si>
  <si>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</si>
  <si>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</si>
  <si>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</si>
  <si>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</si>
  <si>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</si>
  <si>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</si>
  <si>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</si>
  <si>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</si>
  <si>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</si>
  <si>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</si>
  <si>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</si>
  <si>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</si>
  <si>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</si>
  <si>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</si>
  <si>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</si>
  <si>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</si>
  <si>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</si>
  <si>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</si>
  <si>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</si>
  <si>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</si>
  <si>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</si>
  <si>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</si>
  <si>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Исполнение за                    январь - июль                                              2020 года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</si>
  <si>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</si>
  <si>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Сравнительный анализ поступления доходов местного бюджета ЗАТО Александровск за январь-июнь 2020 и 2021 годов</t>
  </si>
  <si>
    <t>Исполнение за январь - июнь 2021 года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</si>
  <si>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</si>
  <si>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</si>
  <si>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</si>
  <si>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</si>
  <si>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</si>
  <si>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</si>
  <si>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</si>
  <si>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</si>
  <si>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</si>
  <si>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</si>
  <si>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</si>
  <si>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</si>
  <si>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</si>
  <si>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</si>
  <si>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</si>
  <si>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</si>
  <si>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</si>
  <si>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000 2 02 45453 00 0000 150</t>
  </si>
  <si>
    <t>Межбюджетные трансферты, передаваемые бюджетам на создание виртуальных концертных залов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</si>
  <si>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</si>
  <si>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</si>
  <si>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000 1 01 02080 01 0000 110</t>
  </si>
  <si>
    <t>Административные штрафы, установленные Кодексом Российской Федерации об административных правонарушениях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</si>
  <si>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</si>
  <si>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</si>
  <si>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</si>
  <si>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000 1 16 01130 01 0000 140</t>
  </si>
  <si>
    <t>000 1 16 01133 01 0000 140</t>
  </si>
  <si>
    <t>000 2 02 45594 00 0000 150</t>
  </si>
  <si>
    <t>000 2 02 45594 04 0000 150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</si>
  <si>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</si>
  <si>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Межбюджетный трансферт, передаваемый бюджетам на реализацию проектов развития социальной и инженерной инфраструктур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</si>
</sst>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86"/>
  <sheetViews>
    <sheetView tabSelected="1" workbookViewId="0" topLeftCell="A164">
      <selection activeCell="N169" sqref="N169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310</v>
      </c>
      <c r="B4" s="90"/>
      <c r="C4" s="90"/>
      <c r="D4" s="90"/>
      <c r="E4" s="90"/>
      <c r="F4" s="90"/>
    </row>
    <row r="5" spans="2:6" ht="12.75">
      <c r="B5" s="3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308</v>
      </c>
      <c r="D8" s="1" t="s">
        <v>311</v>
      </c>
      <c r="E8" s="1" t="s">
        <v>271</v>
      </c>
      <c r="F8" s="1" t="s">
        <v>156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C11+C52</f>
        <v>399936721.78999996</v>
      </c>
      <c r="D10" s="36">
        <f>D11+D52</f>
        <v>428872572.77</v>
      </c>
      <c r="E10" s="36">
        <f>D10-C10</f>
        <v>28935850.98000002</v>
      </c>
      <c r="F10" s="57">
        <f>D10/C10</f>
        <v>1.072351073065988</v>
      </c>
      <c r="H10" s="4"/>
    </row>
    <row r="11" spans="1:6" ht="13.5">
      <c r="A11" s="29"/>
      <c r="B11" s="30" t="s">
        <v>89</v>
      </c>
      <c r="C11" s="31">
        <f>C13+C25+C39+C47+C19</f>
        <v>350758052.80999994</v>
      </c>
      <c r="D11" s="31">
        <f>D13+D25+D39+D47+D19</f>
        <v>378057661.89</v>
      </c>
      <c r="E11" s="31">
        <f>D11-C11</f>
        <v>27299609.080000043</v>
      </c>
      <c r="F11" s="58">
        <f>D11/C11</f>
        <v>1.0778303131212437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311128403.43999994</v>
      </c>
      <c r="D13" s="45">
        <f>D14</f>
        <v>345524486.02</v>
      </c>
      <c r="E13" s="45">
        <f aca="true" t="shared" si="0" ref="E13:E18">D13-C13</f>
        <v>34396082.58000004</v>
      </c>
      <c r="F13" s="60">
        <f aca="true" t="shared" si="1" ref="F13:F23">D13/C13</f>
        <v>1.1105526920708582</v>
      </c>
    </row>
    <row r="14" spans="1:6" ht="12.75">
      <c r="A14" s="14" t="s">
        <v>93</v>
      </c>
      <c r="B14" s="15" t="s">
        <v>94</v>
      </c>
      <c r="C14" s="16">
        <f>C15+C16+C17+C18</f>
        <v>311128403.43999994</v>
      </c>
      <c r="D14" s="16">
        <f>D15+D16+D17+D18</f>
        <v>345524486.02</v>
      </c>
      <c r="E14" s="16">
        <f t="shared" si="0"/>
        <v>34396082.58000004</v>
      </c>
      <c r="F14" s="61">
        <f t="shared" si="1"/>
        <v>1.1105526920708582</v>
      </c>
    </row>
    <row r="15" spans="1:6" ht="79.5">
      <c r="A15" s="8" t="s">
        <v>28</v>
      </c>
      <c r="B15" s="17" t="s">
        <v>109</v>
      </c>
      <c r="C15" s="33">
        <v>310830225.2</v>
      </c>
      <c r="D15" s="33">
        <v>343740296.88</v>
      </c>
      <c r="E15" s="33">
        <f t="shared" si="0"/>
        <v>32910071.680000007</v>
      </c>
      <c r="F15" s="62">
        <f>D15/C15</f>
        <v>1.1058779649206394</v>
      </c>
    </row>
    <row r="16" spans="1:6" ht="118.5" customHeight="1">
      <c r="A16" s="8" t="s">
        <v>29</v>
      </c>
      <c r="B16" s="19" t="s">
        <v>30</v>
      </c>
      <c r="C16" s="33">
        <v>110163.9</v>
      </c>
      <c r="D16" s="33">
        <v>129819</v>
      </c>
      <c r="E16" s="33">
        <f t="shared" si="0"/>
        <v>19655.100000000006</v>
      </c>
      <c r="F16" s="62">
        <f t="shared" si="1"/>
        <v>1.1784168861124198</v>
      </c>
    </row>
    <row r="17" spans="1:6" ht="51">
      <c r="A17" s="37" t="s">
        <v>31</v>
      </c>
      <c r="B17" s="38" t="s">
        <v>32</v>
      </c>
      <c r="C17" s="33">
        <v>188014.34</v>
      </c>
      <c r="D17" s="33">
        <v>868141.28</v>
      </c>
      <c r="E17" s="33">
        <f t="shared" si="0"/>
        <v>680126.9400000001</v>
      </c>
      <c r="F17" s="62">
        <f t="shared" si="1"/>
        <v>4.61742056483564</v>
      </c>
    </row>
    <row r="18" spans="1:6" ht="113.25" customHeight="1">
      <c r="A18" s="37" t="s">
        <v>333</v>
      </c>
      <c r="B18" s="38" t="s">
        <v>337</v>
      </c>
      <c r="C18" s="33">
        <v>0</v>
      </c>
      <c r="D18" s="33">
        <v>786228.86</v>
      </c>
      <c r="E18" s="33">
        <f t="shared" si="0"/>
        <v>786228.86</v>
      </c>
      <c r="F18" s="62" t="s">
        <v>145</v>
      </c>
    </row>
    <row r="19" spans="1:6" ht="25.5">
      <c r="A19" s="43" t="s">
        <v>33</v>
      </c>
      <c r="B19" s="46" t="s">
        <v>34</v>
      </c>
      <c r="C19" s="45">
        <f>C20</f>
        <v>3521632.01</v>
      </c>
      <c r="D19" s="45">
        <f>D20</f>
        <v>3990922.5</v>
      </c>
      <c r="E19" s="45">
        <f>E20</f>
        <v>469290.4900000002</v>
      </c>
      <c r="F19" s="60">
        <f t="shared" si="1"/>
        <v>1.1332593776599618</v>
      </c>
    </row>
    <row r="20" spans="1:6" ht="38.25">
      <c r="A20" s="14" t="s">
        <v>35</v>
      </c>
      <c r="B20" s="20" t="s">
        <v>36</v>
      </c>
      <c r="C20" s="42">
        <f>C21+C22+C23+C24</f>
        <v>3521632.01</v>
      </c>
      <c r="D20" s="42">
        <f>D21+D22+D23+D24</f>
        <v>3990922.5</v>
      </c>
      <c r="E20" s="16">
        <f aca="true" t="shared" si="2" ref="E20:E27">D20-C20</f>
        <v>469290.4900000002</v>
      </c>
      <c r="F20" s="61">
        <f t="shared" si="1"/>
        <v>1.1332593776599618</v>
      </c>
    </row>
    <row r="21" spans="1:8" s="39" customFormat="1" ht="119.25" customHeight="1">
      <c r="A21" s="37" t="s">
        <v>146</v>
      </c>
      <c r="B21" s="38" t="s">
        <v>150</v>
      </c>
      <c r="C21" s="33">
        <v>1668481.57</v>
      </c>
      <c r="D21" s="33">
        <v>1804716.49</v>
      </c>
      <c r="E21" s="33">
        <f t="shared" si="2"/>
        <v>136234.91999999993</v>
      </c>
      <c r="F21" s="62">
        <f t="shared" si="1"/>
        <v>1.081652037666799</v>
      </c>
      <c r="H21" s="56"/>
    </row>
    <row r="22" spans="1:8" s="39" customFormat="1" ht="134.25" customHeight="1">
      <c r="A22" s="37" t="s">
        <v>147</v>
      </c>
      <c r="B22" s="38" t="s">
        <v>151</v>
      </c>
      <c r="C22" s="33">
        <v>10916.53</v>
      </c>
      <c r="D22" s="33">
        <v>13594.92</v>
      </c>
      <c r="E22" s="33">
        <f t="shared" si="2"/>
        <v>2678.3899999999994</v>
      </c>
      <c r="F22" s="62">
        <f t="shared" si="1"/>
        <v>1.2453517738695354</v>
      </c>
      <c r="H22" s="56"/>
    </row>
    <row r="23" spans="1:11" s="39" customFormat="1" ht="120.75" customHeight="1">
      <c r="A23" s="37" t="s">
        <v>148</v>
      </c>
      <c r="B23" s="38" t="s">
        <v>152</v>
      </c>
      <c r="C23" s="33">
        <v>2174319.17</v>
      </c>
      <c r="D23" s="33">
        <v>2509473.75</v>
      </c>
      <c r="E23" s="33">
        <f t="shared" si="2"/>
        <v>335154.5800000001</v>
      </c>
      <c r="F23" s="62">
        <f t="shared" si="1"/>
        <v>1.1541423102110626</v>
      </c>
      <c r="K23" s="56"/>
    </row>
    <row r="24" spans="1:6" ht="119.25" customHeight="1">
      <c r="A24" s="8" t="s">
        <v>149</v>
      </c>
      <c r="B24" s="19" t="s">
        <v>153</v>
      </c>
      <c r="C24" s="33">
        <v>-332085.26</v>
      </c>
      <c r="D24" s="33">
        <v>-336862.66</v>
      </c>
      <c r="E24" s="33">
        <f t="shared" si="2"/>
        <v>-4777.399999999965</v>
      </c>
      <c r="F24" s="62">
        <f>D24/C24</f>
        <v>1.0143860645907619</v>
      </c>
    </row>
    <row r="25" spans="1:6" ht="12.75">
      <c r="A25" s="43" t="s">
        <v>95</v>
      </c>
      <c r="B25" s="44" t="s">
        <v>96</v>
      </c>
      <c r="C25" s="45">
        <f>C26+C34+C38</f>
        <v>26709299.740000002</v>
      </c>
      <c r="D25" s="45">
        <f>D26+D34+D38</f>
        <v>21643539.18</v>
      </c>
      <c r="E25" s="45">
        <f t="shared" si="2"/>
        <v>-5065760.560000002</v>
      </c>
      <c r="F25" s="60">
        <f aca="true" t="shared" si="3" ref="F25:F32">D25/C25</f>
        <v>0.8103372005514061</v>
      </c>
    </row>
    <row r="26" spans="1:6" ht="25.5">
      <c r="A26" s="14" t="s">
        <v>97</v>
      </c>
      <c r="B26" s="21" t="s">
        <v>98</v>
      </c>
      <c r="C26" s="42">
        <f>C27+C30+C33</f>
        <v>20921601.740000002</v>
      </c>
      <c r="D26" s="42">
        <f>D27+D30+D33</f>
        <v>17947408.29</v>
      </c>
      <c r="E26" s="16">
        <f t="shared" si="2"/>
        <v>-2974193.450000003</v>
      </c>
      <c r="F26" s="61">
        <f>D26/C26</f>
        <v>0.8578410254166322</v>
      </c>
    </row>
    <row r="27" spans="1:6" ht="38.25">
      <c r="A27" s="8" t="s">
        <v>37</v>
      </c>
      <c r="B27" s="19" t="s">
        <v>38</v>
      </c>
      <c r="C27" s="33">
        <f>C28+C29</f>
        <v>8162111.3</v>
      </c>
      <c r="D27" s="33">
        <f>D28+D29</f>
        <v>8517674.510000002</v>
      </c>
      <c r="E27" s="18">
        <f t="shared" si="2"/>
        <v>355563.2100000018</v>
      </c>
      <c r="F27" s="63">
        <f t="shared" si="3"/>
        <v>1.0435626514919003</v>
      </c>
    </row>
    <row r="28" spans="1:10" ht="38.25">
      <c r="A28" s="8" t="s">
        <v>39</v>
      </c>
      <c r="B28" s="19" t="s">
        <v>38</v>
      </c>
      <c r="C28" s="33">
        <v>8162111.3</v>
      </c>
      <c r="D28" s="33">
        <v>8518257.71</v>
      </c>
      <c r="E28" s="18">
        <f aca="true" t="shared" si="4" ref="E28:E38">D28-C28</f>
        <v>356146.4100000011</v>
      </c>
      <c r="F28" s="63">
        <f t="shared" si="3"/>
        <v>1.04363410359278</v>
      </c>
      <c r="J28" s="4"/>
    </row>
    <row r="29" spans="1:10" ht="51">
      <c r="A29" s="8" t="s">
        <v>110</v>
      </c>
      <c r="B29" s="19" t="s">
        <v>111</v>
      </c>
      <c r="C29" s="33">
        <v>0</v>
      </c>
      <c r="D29" s="33">
        <v>-583.2</v>
      </c>
      <c r="E29" s="18">
        <f t="shared" si="4"/>
        <v>-583.2</v>
      </c>
      <c r="F29" s="63" t="s">
        <v>145</v>
      </c>
      <c r="J29" s="4"/>
    </row>
    <row r="30" spans="1:10" ht="38.25">
      <c r="A30" s="8" t="s">
        <v>40</v>
      </c>
      <c r="B30" s="19" t="s">
        <v>41</v>
      </c>
      <c r="C30" s="33">
        <f>C31+C32</f>
        <v>12759133.48</v>
      </c>
      <c r="D30" s="33">
        <f>D31+D32</f>
        <v>9429733.78</v>
      </c>
      <c r="E30" s="18">
        <f t="shared" si="4"/>
        <v>-3329399.700000001</v>
      </c>
      <c r="F30" s="63">
        <f t="shared" si="3"/>
        <v>0.7390575382553329</v>
      </c>
      <c r="J30" s="4"/>
    </row>
    <row r="31" spans="1:10" ht="65.25" customHeight="1">
      <c r="A31" s="8" t="s">
        <v>42</v>
      </c>
      <c r="B31" s="19" t="s">
        <v>309</v>
      </c>
      <c r="C31" s="33">
        <v>12759133.48</v>
      </c>
      <c r="D31" s="33">
        <v>9429733.78</v>
      </c>
      <c r="E31" s="18">
        <f t="shared" si="4"/>
        <v>-3329399.700000001</v>
      </c>
      <c r="F31" s="63">
        <f t="shared" si="3"/>
        <v>0.7390575382553329</v>
      </c>
      <c r="J31" s="4"/>
    </row>
    <row r="32" spans="1:10" ht="63.75" hidden="1">
      <c r="A32" s="8" t="s">
        <v>113</v>
      </c>
      <c r="B32" s="19" t="s">
        <v>112</v>
      </c>
      <c r="C32" s="33">
        <v>0</v>
      </c>
      <c r="D32" s="33">
        <v>0</v>
      </c>
      <c r="E32" s="18">
        <f t="shared" si="4"/>
        <v>0</v>
      </c>
      <c r="F32" s="63" t="e">
        <f t="shared" si="3"/>
        <v>#DIV/0!</v>
      </c>
      <c r="J32" s="4"/>
    </row>
    <row r="33" spans="1:10" ht="38.25">
      <c r="A33" s="8" t="s">
        <v>43</v>
      </c>
      <c r="B33" s="19" t="s">
        <v>141</v>
      </c>
      <c r="C33" s="33">
        <v>356.96</v>
      </c>
      <c r="D33" s="33">
        <v>0</v>
      </c>
      <c r="E33" s="18">
        <f t="shared" si="4"/>
        <v>-356.96</v>
      </c>
      <c r="F33" s="63">
        <f>D33/C33</f>
        <v>0</v>
      </c>
      <c r="J33" s="4"/>
    </row>
    <row r="34" spans="1:10" s="22" customFormat="1" ht="25.5">
      <c r="A34" s="14" t="s">
        <v>99</v>
      </c>
      <c r="B34" s="21" t="s">
        <v>100</v>
      </c>
      <c r="C34" s="42">
        <f>C35+C36</f>
        <v>5392819.41</v>
      </c>
      <c r="D34" s="42">
        <f>D35+D36</f>
        <v>3091603.39</v>
      </c>
      <c r="E34" s="16">
        <f t="shared" si="4"/>
        <v>-2301216.02</v>
      </c>
      <c r="F34" s="64">
        <f aca="true" t="shared" si="5" ref="F34:F46">D34/C34</f>
        <v>0.5732814609491995</v>
      </c>
      <c r="H34" s="2"/>
      <c r="J34" s="4"/>
    </row>
    <row r="35" spans="1:10" s="22" customFormat="1" ht="25.5">
      <c r="A35" s="8" t="s">
        <v>44</v>
      </c>
      <c r="B35" s="19" t="s">
        <v>45</v>
      </c>
      <c r="C35" s="33">
        <v>5392819.41</v>
      </c>
      <c r="D35" s="33">
        <v>3091603.39</v>
      </c>
      <c r="E35" s="18">
        <f t="shared" si="4"/>
        <v>-2301216.02</v>
      </c>
      <c r="F35" s="62">
        <f t="shared" si="5"/>
        <v>0.5732814609491995</v>
      </c>
      <c r="H35" s="2"/>
      <c r="J35" s="4"/>
    </row>
    <row r="36" spans="1:10" s="22" customFormat="1" ht="38.25" hidden="1">
      <c r="A36" s="8" t="s">
        <v>46</v>
      </c>
      <c r="B36" s="19" t="s">
        <v>47</v>
      </c>
      <c r="C36" s="33">
        <v>0</v>
      </c>
      <c r="D36" s="33">
        <v>0</v>
      </c>
      <c r="E36" s="18">
        <f t="shared" si="4"/>
        <v>0</v>
      </c>
      <c r="F36" s="62" t="s">
        <v>145</v>
      </c>
      <c r="H36" s="2"/>
      <c r="J36" s="4"/>
    </row>
    <row r="37" spans="1:10" s="22" customFormat="1" ht="25.5">
      <c r="A37" s="14" t="s">
        <v>48</v>
      </c>
      <c r="B37" s="21" t="s">
        <v>49</v>
      </c>
      <c r="C37" s="42">
        <f>C38</f>
        <v>394878.59</v>
      </c>
      <c r="D37" s="42">
        <f>D38</f>
        <v>604527.5</v>
      </c>
      <c r="E37" s="16">
        <f t="shared" si="4"/>
        <v>209648.90999999997</v>
      </c>
      <c r="F37" s="61">
        <f t="shared" si="5"/>
        <v>1.5309199214877665</v>
      </c>
      <c r="H37" s="2"/>
      <c r="J37" s="4"/>
    </row>
    <row r="38" spans="1:10" ht="38.25">
      <c r="A38" s="8" t="s">
        <v>101</v>
      </c>
      <c r="B38" s="23" t="s">
        <v>102</v>
      </c>
      <c r="C38" s="33">
        <v>394878.59</v>
      </c>
      <c r="D38" s="33">
        <v>604527.5</v>
      </c>
      <c r="E38" s="18">
        <f t="shared" si="4"/>
        <v>209648.90999999997</v>
      </c>
      <c r="F38" s="63">
        <f t="shared" si="5"/>
        <v>1.5309199214877665</v>
      </c>
      <c r="J38" s="4"/>
    </row>
    <row r="39" spans="1:6" ht="12.75">
      <c r="A39" s="43" t="s">
        <v>103</v>
      </c>
      <c r="B39" s="44" t="s">
        <v>104</v>
      </c>
      <c r="C39" s="45">
        <f>C40+C42</f>
        <v>5817344.819999999</v>
      </c>
      <c r="D39" s="45">
        <f>D40+D42</f>
        <v>2544251.08</v>
      </c>
      <c r="E39" s="45">
        <f>D39-C39</f>
        <v>-3273093.7399999993</v>
      </c>
      <c r="F39" s="60">
        <f t="shared" si="5"/>
        <v>0.43735607200949805</v>
      </c>
    </row>
    <row r="40" spans="1:6" ht="12.75">
      <c r="A40" s="14" t="s">
        <v>50</v>
      </c>
      <c r="B40" s="21" t="s">
        <v>51</v>
      </c>
      <c r="C40" s="42">
        <f>C41</f>
        <v>616366.39</v>
      </c>
      <c r="D40" s="42">
        <f>D41</f>
        <v>501526</v>
      </c>
      <c r="E40" s="42">
        <f>D40-C40</f>
        <v>-114840.39000000001</v>
      </c>
      <c r="F40" s="64">
        <f t="shared" si="5"/>
        <v>0.8136816155728414</v>
      </c>
    </row>
    <row r="41" spans="1:6" ht="51">
      <c r="A41" s="8" t="s">
        <v>105</v>
      </c>
      <c r="B41" s="24" t="s">
        <v>106</v>
      </c>
      <c r="C41" s="33">
        <v>616366.39</v>
      </c>
      <c r="D41" s="33">
        <v>501526</v>
      </c>
      <c r="E41" s="33">
        <f aca="true" t="shared" si="6" ref="E41:E46">D41-C41</f>
        <v>-114840.39000000001</v>
      </c>
      <c r="F41" s="62">
        <f>D41/C41</f>
        <v>0.8136816155728414</v>
      </c>
    </row>
    <row r="42" spans="1:6" ht="12.75">
      <c r="A42" s="14" t="s">
        <v>107</v>
      </c>
      <c r="B42" s="21" t="s">
        <v>1</v>
      </c>
      <c r="C42" s="42">
        <f>C43+C45</f>
        <v>5200978.43</v>
      </c>
      <c r="D42" s="42">
        <f>D43+D45</f>
        <v>2042725.08</v>
      </c>
      <c r="E42" s="42">
        <f t="shared" si="6"/>
        <v>-3158253.3499999996</v>
      </c>
      <c r="F42" s="61">
        <f t="shared" si="5"/>
        <v>0.3927578449887938</v>
      </c>
    </row>
    <row r="43" spans="1:8" ht="12.75">
      <c r="A43" s="37" t="s">
        <v>142</v>
      </c>
      <c r="B43" s="38" t="s">
        <v>124</v>
      </c>
      <c r="C43" s="33">
        <f>C44</f>
        <v>5201281.01</v>
      </c>
      <c r="D43" s="33">
        <f>D44</f>
        <v>2042725.08</v>
      </c>
      <c r="E43" s="33">
        <f t="shared" si="6"/>
        <v>-3158555.9299999997</v>
      </c>
      <c r="F43" s="62">
        <f t="shared" si="5"/>
        <v>0.39273499664268285</v>
      </c>
      <c r="H43" s="4"/>
    </row>
    <row r="44" spans="1:6" ht="38.25">
      <c r="A44" s="37" t="s">
        <v>125</v>
      </c>
      <c r="B44" s="38" t="s">
        <v>126</v>
      </c>
      <c r="C44" s="33">
        <v>5201281.01</v>
      </c>
      <c r="D44" s="33">
        <v>2042725.08</v>
      </c>
      <c r="E44" s="33">
        <f t="shared" si="6"/>
        <v>-3158555.9299999997</v>
      </c>
      <c r="F44" s="62">
        <f t="shared" si="5"/>
        <v>0.39273499664268285</v>
      </c>
    </row>
    <row r="45" spans="1:6" ht="12.75">
      <c r="A45" s="37" t="s">
        <v>127</v>
      </c>
      <c r="B45" s="38" t="s">
        <v>128</v>
      </c>
      <c r="C45" s="33">
        <f>C46</f>
        <v>-302.58</v>
      </c>
      <c r="D45" s="33">
        <f>D46</f>
        <v>0</v>
      </c>
      <c r="E45" s="33">
        <f t="shared" si="6"/>
        <v>302.58</v>
      </c>
      <c r="F45" s="62">
        <f t="shared" si="5"/>
        <v>0</v>
      </c>
    </row>
    <row r="46" spans="1:6" ht="38.25">
      <c r="A46" s="37" t="s">
        <v>129</v>
      </c>
      <c r="B46" s="38" t="s">
        <v>130</v>
      </c>
      <c r="C46" s="33">
        <v>-302.58</v>
      </c>
      <c r="D46" s="33">
        <v>0</v>
      </c>
      <c r="E46" s="33">
        <f t="shared" si="6"/>
        <v>302.58</v>
      </c>
      <c r="F46" s="62">
        <f t="shared" si="5"/>
        <v>0</v>
      </c>
    </row>
    <row r="47" spans="1:6" ht="12.75">
      <c r="A47" s="43" t="s">
        <v>2</v>
      </c>
      <c r="B47" s="44" t="s">
        <v>3</v>
      </c>
      <c r="C47" s="45">
        <f>C48+C50</f>
        <v>3581372.8</v>
      </c>
      <c r="D47" s="45">
        <f>D48+D50</f>
        <v>4354463.11</v>
      </c>
      <c r="E47" s="45">
        <f aca="true" t="shared" si="7" ref="E47:E55">D47-C47</f>
        <v>773090.3100000005</v>
      </c>
      <c r="F47" s="60">
        <f aca="true" t="shared" si="8" ref="F47:F55">D47/C47</f>
        <v>1.215864237869903</v>
      </c>
    </row>
    <row r="48" spans="1:6" ht="38.25">
      <c r="A48" s="14" t="s">
        <v>52</v>
      </c>
      <c r="B48" s="20" t="s">
        <v>53</v>
      </c>
      <c r="C48" s="42">
        <f>C49</f>
        <v>3581372.8</v>
      </c>
      <c r="D48" s="42">
        <f>D49</f>
        <v>4354463.11</v>
      </c>
      <c r="E48" s="16">
        <f t="shared" si="7"/>
        <v>773090.3100000005</v>
      </c>
      <c r="F48" s="61">
        <f t="shared" si="8"/>
        <v>1.215864237869903</v>
      </c>
    </row>
    <row r="49" spans="1:9" ht="51">
      <c r="A49" s="8" t="s">
        <v>54</v>
      </c>
      <c r="B49" s="19" t="s">
        <v>55</v>
      </c>
      <c r="C49" s="33">
        <v>3581372.8</v>
      </c>
      <c r="D49" s="33">
        <v>4354463.11</v>
      </c>
      <c r="E49" s="18">
        <f t="shared" si="7"/>
        <v>773090.3100000005</v>
      </c>
      <c r="F49" s="63">
        <f>D49/C49</f>
        <v>1.215864237869903</v>
      </c>
      <c r="I49" s="4"/>
    </row>
    <row r="50" spans="1:6" ht="38.25" hidden="1">
      <c r="A50" s="14" t="s">
        <v>56</v>
      </c>
      <c r="B50" s="20" t="s">
        <v>57</v>
      </c>
      <c r="C50" s="42">
        <f>C51</f>
        <v>0</v>
      </c>
      <c r="D50" s="42">
        <f>D51</f>
        <v>0</v>
      </c>
      <c r="E50" s="16">
        <f t="shared" si="7"/>
        <v>0</v>
      </c>
      <c r="F50" s="63">
        <f>F51</f>
        <v>0</v>
      </c>
    </row>
    <row r="51" spans="1:6" ht="25.5" hidden="1">
      <c r="A51" s="8" t="s">
        <v>58</v>
      </c>
      <c r="B51" s="19" t="s">
        <v>59</v>
      </c>
      <c r="C51" s="33">
        <v>0</v>
      </c>
      <c r="D51" s="33">
        <v>0</v>
      </c>
      <c r="E51" s="18">
        <f t="shared" si="7"/>
        <v>0</v>
      </c>
      <c r="F51" s="63">
        <v>0</v>
      </c>
    </row>
    <row r="52" spans="1:6" ht="13.5">
      <c r="A52" s="29"/>
      <c r="B52" s="32" t="s">
        <v>4</v>
      </c>
      <c r="C52" s="31">
        <f>C53+C67+C73+C82+C86+C119</f>
        <v>49178668.980000004</v>
      </c>
      <c r="D52" s="31">
        <f>D53+D67+D73+D82+D86+D119</f>
        <v>50814910.88</v>
      </c>
      <c r="E52" s="31">
        <f t="shared" si="7"/>
        <v>1636241.8999999985</v>
      </c>
      <c r="F52" s="58">
        <f t="shared" si="8"/>
        <v>1.0332713742347404</v>
      </c>
    </row>
    <row r="53" spans="1:8" ht="38.25">
      <c r="A53" s="47" t="s">
        <v>5</v>
      </c>
      <c r="B53" s="48" t="s">
        <v>6</v>
      </c>
      <c r="C53" s="45">
        <f>C54+C61+C64</f>
        <v>41255121.43</v>
      </c>
      <c r="D53" s="45">
        <f>D54+D61+D64</f>
        <v>41706805.74</v>
      </c>
      <c r="E53" s="45">
        <f t="shared" si="7"/>
        <v>451684.3100000024</v>
      </c>
      <c r="F53" s="60">
        <f t="shared" si="8"/>
        <v>1.010948563338164</v>
      </c>
      <c r="H53" s="4"/>
    </row>
    <row r="54" spans="1:6" ht="89.25">
      <c r="A54" s="14" t="s">
        <v>7</v>
      </c>
      <c r="B54" s="25" t="s">
        <v>23</v>
      </c>
      <c r="C54" s="16">
        <f>C55+C57+C59</f>
        <v>10714052.52</v>
      </c>
      <c r="D54" s="16">
        <f>D55+D57+D59</f>
        <v>8719263.23</v>
      </c>
      <c r="E54" s="16">
        <f t="shared" si="7"/>
        <v>-1994789.289999999</v>
      </c>
      <c r="F54" s="61">
        <f t="shared" si="8"/>
        <v>0.8138156140007423</v>
      </c>
    </row>
    <row r="55" spans="1:6" ht="63.75">
      <c r="A55" s="8" t="s">
        <v>60</v>
      </c>
      <c r="B55" s="17" t="s">
        <v>61</v>
      </c>
      <c r="C55" s="33">
        <f>C56</f>
        <v>5799349.33</v>
      </c>
      <c r="D55" s="33">
        <f>D56</f>
        <v>4792648.21</v>
      </c>
      <c r="E55" s="18">
        <f t="shared" si="7"/>
        <v>-1006701.1200000001</v>
      </c>
      <c r="F55" s="63">
        <f t="shared" si="8"/>
        <v>0.8264113674283525</v>
      </c>
    </row>
    <row r="56" spans="1:6" s="39" customFormat="1" ht="89.25">
      <c r="A56" s="37" t="s">
        <v>8</v>
      </c>
      <c r="B56" s="53" t="s">
        <v>24</v>
      </c>
      <c r="C56" s="33">
        <v>5799349.33</v>
      </c>
      <c r="D56" s="33">
        <v>4792648.21</v>
      </c>
      <c r="E56" s="18">
        <f>D56-C56</f>
        <v>-1006701.1200000001</v>
      </c>
      <c r="F56" s="63">
        <f>D56/C56</f>
        <v>0.8264113674283525</v>
      </c>
    </row>
    <row r="57" spans="1:8" ht="89.25">
      <c r="A57" s="8" t="s">
        <v>62</v>
      </c>
      <c r="B57" s="17" t="s">
        <v>63</v>
      </c>
      <c r="C57" s="33">
        <f>C58</f>
        <v>1417872.88</v>
      </c>
      <c r="D57" s="33">
        <f>D58</f>
        <v>1465646.66</v>
      </c>
      <c r="E57" s="18">
        <f>D57-C57</f>
        <v>47773.78000000003</v>
      </c>
      <c r="F57" s="63">
        <f>D57/C57</f>
        <v>1.03369397967468</v>
      </c>
      <c r="H57" s="4"/>
    </row>
    <row r="58" spans="1:10" ht="89.25">
      <c r="A58" s="8" t="s">
        <v>9</v>
      </c>
      <c r="B58" s="26" t="s">
        <v>10</v>
      </c>
      <c r="C58" s="33">
        <v>1417872.88</v>
      </c>
      <c r="D58" s="33">
        <v>1465646.66</v>
      </c>
      <c r="E58" s="18">
        <f>D58-C58</f>
        <v>47773.78000000003</v>
      </c>
      <c r="F58" s="63">
        <f>D58/C58</f>
        <v>1.03369397967468</v>
      </c>
      <c r="H58" s="4"/>
      <c r="J58" s="4"/>
    </row>
    <row r="59" spans="1:6" ht="51">
      <c r="A59" s="8" t="s">
        <v>131</v>
      </c>
      <c r="B59" s="19" t="s">
        <v>132</v>
      </c>
      <c r="C59" s="33">
        <f>C60</f>
        <v>3496830.31</v>
      </c>
      <c r="D59" s="33">
        <f>D60</f>
        <v>2460968.36</v>
      </c>
      <c r="E59" s="18">
        <f>D59-C59</f>
        <v>-1035861.9500000002</v>
      </c>
      <c r="F59" s="63">
        <f>D59/C59</f>
        <v>0.703771170411755</v>
      </c>
    </row>
    <row r="60" spans="1:10" ht="38.25">
      <c r="A60" s="8" t="s">
        <v>133</v>
      </c>
      <c r="B60" s="19" t="s">
        <v>134</v>
      </c>
      <c r="C60" s="33">
        <v>3496830.31</v>
      </c>
      <c r="D60" s="33">
        <v>2460968.36</v>
      </c>
      <c r="E60" s="18">
        <f>D60-C60</f>
        <v>-1035861.9500000002</v>
      </c>
      <c r="F60" s="63">
        <f>D60/C60</f>
        <v>0.703771170411755</v>
      </c>
      <c r="J60" s="4"/>
    </row>
    <row r="61" spans="1:6" ht="25.5">
      <c r="A61" s="14" t="s">
        <v>64</v>
      </c>
      <c r="B61" s="20" t="s">
        <v>65</v>
      </c>
      <c r="C61" s="42">
        <f>C62</f>
        <v>0</v>
      </c>
      <c r="D61" s="42">
        <f>D62</f>
        <v>45873.82</v>
      </c>
      <c r="E61" s="16">
        <f aca="true" t="shared" si="9" ref="E61:E86">D61-C61</f>
        <v>45873.82</v>
      </c>
      <c r="F61" s="61" t="s">
        <v>145</v>
      </c>
    </row>
    <row r="62" spans="1:6" ht="51">
      <c r="A62" s="8" t="s">
        <v>66</v>
      </c>
      <c r="B62" s="19" t="s">
        <v>67</v>
      </c>
      <c r="C62" s="33">
        <f>C63</f>
        <v>0</v>
      </c>
      <c r="D62" s="33">
        <f>D63</f>
        <v>45873.82</v>
      </c>
      <c r="E62" s="18">
        <f t="shared" si="9"/>
        <v>45873.82</v>
      </c>
      <c r="F62" s="63" t="s">
        <v>145</v>
      </c>
    </row>
    <row r="63" spans="1:6" s="39" customFormat="1" ht="63.75">
      <c r="A63" s="37" t="s">
        <v>11</v>
      </c>
      <c r="B63" s="52" t="s">
        <v>12</v>
      </c>
      <c r="C63" s="33">
        <v>0</v>
      </c>
      <c r="D63" s="33">
        <v>45873.82</v>
      </c>
      <c r="E63" s="18">
        <f t="shared" si="9"/>
        <v>45873.82</v>
      </c>
      <c r="F63" s="63" t="s">
        <v>145</v>
      </c>
    </row>
    <row r="64" spans="1:6" ht="89.25">
      <c r="A64" s="14" t="s">
        <v>68</v>
      </c>
      <c r="B64" s="50" t="s">
        <v>69</v>
      </c>
      <c r="C64" s="42">
        <f>C65</f>
        <v>30541068.91</v>
      </c>
      <c r="D64" s="42">
        <f>D65</f>
        <v>32941668.69</v>
      </c>
      <c r="E64" s="16">
        <f t="shared" si="9"/>
        <v>2400599.780000001</v>
      </c>
      <c r="F64" s="61">
        <f aca="true" t="shared" si="10" ref="F64:F71">D64/C64</f>
        <v>1.078602349743364</v>
      </c>
    </row>
    <row r="65" spans="1:6" ht="89.25">
      <c r="A65" s="8" t="s">
        <v>70</v>
      </c>
      <c r="B65" s="19" t="s">
        <v>71</v>
      </c>
      <c r="C65" s="33">
        <f>C66</f>
        <v>30541068.91</v>
      </c>
      <c r="D65" s="33">
        <f>D66</f>
        <v>32941668.69</v>
      </c>
      <c r="E65" s="18">
        <f t="shared" si="9"/>
        <v>2400599.780000001</v>
      </c>
      <c r="F65" s="63">
        <f t="shared" si="10"/>
        <v>1.078602349743364</v>
      </c>
    </row>
    <row r="66" spans="1:9" ht="76.5">
      <c r="A66" s="8" t="s">
        <v>13</v>
      </c>
      <c r="B66" s="27" t="s">
        <v>14</v>
      </c>
      <c r="C66" s="33">
        <v>30541068.91</v>
      </c>
      <c r="D66" s="33">
        <v>32941668.69</v>
      </c>
      <c r="E66" s="18">
        <f t="shared" si="9"/>
        <v>2400599.780000001</v>
      </c>
      <c r="F66" s="63">
        <f t="shared" si="10"/>
        <v>1.078602349743364</v>
      </c>
      <c r="I66" s="4"/>
    </row>
    <row r="67" spans="1:6" ht="25.5">
      <c r="A67" s="43" t="s">
        <v>15</v>
      </c>
      <c r="B67" s="49" t="s">
        <v>16</v>
      </c>
      <c r="C67" s="45">
        <f>C68</f>
        <v>1445045.8599999999</v>
      </c>
      <c r="D67" s="45">
        <f>D68</f>
        <v>1578100.03</v>
      </c>
      <c r="E67" s="45">
        <f t="shared" si="9"/>
        <v>133054.17000000016</v>
      </c>
      <c r="F67" s="60">
        <f t="shared" si="10"/>
        <v>1.0920760881595828</v>
      </c>
    </row>
    <row r="68" spans="1:6" ht="25.5">
      <c r="A68" s="41" t="s">
        <v>72</v>
      </c>
      <c r="B68" s="51" t="s">
        <v>73</v>
      </c>
      <c r="C68" s="42">
        <f>C69+C70+C71+C72</f>
        <v>1445045.8599999999</v>
      </c>
      <c r="D68" s="42">
        <f>D69+D70+D71+D72</f>
        <v>1578100.03</v>
      </c>
      <c r="E68" s="42">
        <f t="shared" si="9"/>
        <v>133054.17000000016</v>
      </c>
      <c r="F68" s="64">
        <f t="shared" si="10"/>
        <v>1.0920760881595828</v>
      </c>
    </row>
    <row r="69" spans="1:6" ht="25.5">
      <c r="A69" s="37" t="s">
        <v>74</v>
      </c>
      <c r="B69" s="38" t="s">
        <v>75</v>
      </c>
      <c r="C69" s="33">
        <v>405731.59</v>
      </c>
      <c r="D69" s="33">
        <v>345630.05</v>
      </c>
      <c r="E69" s="33">
        <f t="shared" si="9"/>
        <v>-60101.54000000004</v>
      </c>
      <c r="F69" s="62">
        <f t="shared" si="10"/>
        <v>0.8518687194162031</v>
      </c>
    </row>
    <row r="70" spans="1:6" ht="25.5">
      <c r="A70" s="37" t="s">
        <v>76</v>
      </c>
      <c r="B70" s="38" t="s">
        <v>77</v>
      </c>
      <c r="C70" s="33">
        <v>1004701.07</v>
      </c>
      <c r="D70" s="33">
        <v>934437.74</v>
      </c>
      <c r="E70" s="33">
        <f t="shared" si="9"/>
        <v>-70263.32999999996</v>
      </c>
      <c r="F70" s="62">
        <f t="shared" si="10"/>
        <v>0.9300654372747906</v>
      </c>
    </row>
    <row r="71" spans="1:6" ht="15" customHeight="1">
      <c r="A71" s="37" t="s">
        <v>143</v>
      </c>
      <c r="B71" s="38" t="s">
        <v>144</v>
      </c>
      <c r="C71" s="33">
        <v>34613.2</v>
      </c>
      <c r="D71" s="33">
        <v>296498.56</v>
      </c>
      <c r="E71" s="33">
        <f t="shared" si="9"/>
        <v>261885.36</v>
      </c>
      <c r="F71" s="62">
        <f t="shared" si="10"/>
        <v>8.566054568777231</v>
      </c>
    </row>
    <row r="72" spans="1:6" ht="25.5">
      <c r="A72" s="37" t="s">
        <v>154</v>
      </c>
      <c r="B72" s="38" t="s">
        <v>155</v>
      </c>
      <c r="C72" s="33">
        <v>0</v>
      </c>
      <c r="D72" s="33">
        <v>1533.68</v>
      </c>
      <c r="E72" s="33">
        <f t="shared" si="9"/>
        <v>1533.68</v>
      </c>
      <c r="F72" s="62" t="s">
        <v>145</v>
      </c>
    </row>
    <row r="73" spans="1:6" ht="25.5">
      <c r="A73" s="43" t="s">
        <v>17</v>
      </c>
      <c r="B73" s="49" t="s">
        <v>18</v>
      </c>
      <c r="C73" s="45">
        <f>C74+C77</f>
        <v>418977.62999999995</v>
      </c>
      <c r="D73" s="45">
        <f>D74+D77</f>
        <v>558289.96</v>
      </c>
      <c r="E73" s="45">
        <f t="shared" si="9"/>
        <v>139312.33000000002</v>
      </c>
      <c r="F73" s="60">
        <f aca="true" t="shared" si="11" ref="F73:F85">D73/C73</f>
        <v>1.3325054132365015</v>
      </c>
    </row>
    <row r="74" spans="1:6" s="39" customFormat="1" ht="21" customHeight="1">
      <c r="A74" s="14" t="s">
        <v>135</v>
      </c>
      <c r="B74" s="28" t="s">
        <v>136</v>
      </c>
      <c r="C74" s="42">
        <f>C75</f>
        <v>59248.3</v>
      </c>
      <c r="D74" s="42">
        <f>D75</f>
        <v>67596.12</v>
      </c>
      <c r="E74" s="16">
        <f t="shared" si="9"/>
        <v>8347.819999999992</v>
      </c>
      <c r="F74" s="61">
        <f t="shared" si="11"/>
        <v>1.1408955193651125</v>
      </c>
    </row>
    <row r="75" spans="1:6" s="39" customFormat="1" ht="21.75" customHeight="1">
      <c r="A75" s="8" t="s">
        <v>138</v>
      </c>
      <c r="B75" s="27" t="s">
        <v>137</v>
      </c>
      <c r="C75" s="33">
        <f>C76</f>
        <v>59248.3</v>
      </c>
      <c r="D75" s="33">
        <f>D76</f>
        <v>67596.12</v>
      </c>
      <c r="E75" s="18">
        <f t="shared" si="9"/>
        <v>8347.819999999992</v>
      </c>
      <c r="F75" s="63">
        <f t="shared" si="11"/>
        <v>1.1408955193651125</v>
      </c>
    </row>
    <row r="76" spans="1:6" ht="38.25">
      <c r="A76" s="8" t="s">
        <v>139</v>
      </c>
      <c r="B76" s="27" t="s">
        <v>140</v>
      </c>
      <c r="C76" s="33">
        <v>59248.3</v>
      </c>
      <c r="D76" s="33">
        <v>67596.12</v>
      </c>
      <c r="E76" s="18">
        <f t="shared" si="9"/>
        <v>8347.819999999992</v>
      </c>
      <c r="F76" s="63">
        <f t="shared" si="11"/>
        <v>1.1408955193651125</v>
      </c>
    </row>
    <row r="77" spans="1:6" ht="20.25" customHeight="1">
      <c r="A77" s="14" t="s">
        <v>26</v>
      </c>
      <c r="B77" s="28" t="s">
        <v>25</v>
      </c>
      <c r="C77" s="42">
        <f>C80+C78</f>
        <v>359729.32999999996</v>
      </c>
      <c r="D77" s="42">
        <f>D80+D78</f>
        <v>490693.84</v>
      </c>
      <c r="E77" s="16">
        <f t="shared" si="9"/>
        <v>130964.51000000007</v>
      </c>
      <c r="F77" s="61">
        <f t="shared" si="11"/>
        <v>1.3640640311425263</v>
      </c>
    </row>
    <row r="78" spans="1:6" ht="38.25">
      <c r="A78" s="8" t="s">
        <v>122</v>
      </c>
      <c r="B78" s="27" t="s">
        <v>123</v>
      </c>
      <c r="C78" s="33">
        <f>C79</f>
        <v>107445.84</v>
      </c>
      <c r="D78" s="33">
        <f>D79</f>
        <v>29062.27</v>
      </c>
      <c r="E78" s="18">
        <f t="shared" si="9"/>
        <v>-78383.56999999999</v>
      </c>
      <c r="F78" s="63">
        <f t="shared" si="11"/>
        <v>0.2704829707692732</v>
      </c>
    </row>
    <row r="79" spans="1:6" ht="38.25">
      <c r="A79" s="8" t="s">
        <v>121</v>
      </c>
      <c r="B79" s="27" t="s">
        <v>120</v>
      </c>
      <c r="C79" s="33">
        <v>107445.84</v>
      </c>
      <c r="D79" s="33">
        <v>29062.27</v>
      </c>
      <c r="E79" s="18">
        <f t="shared" si="9"/>
        <v>-78383.56999999999</v>
      </c>
      <c r="F79" s="63">
        <f t="shared" si="11"/>
        <v>0.2704829707692732</v>
      </c>
    </row>
    <row r="80" spans="1:6" ht="25.5">
      <c r="A80" s="8" t="s">
        <v>78</v>
      </c>
      <c r="B80" s="27" t="s">
        <v>79</v>
      </c>
      <c r="C80" s="33">
        <f>C81</f>
        <v>252283.49</v>
      </c>
      <c r="D80" s="33">
        <f>D81</f>
        <v>461631.57</v>
      </c>
      <c r="E80" s="18">
        <f t="shared" si="9"/>
        <v>209348.08000000002</v>
      </c>
      <c r="F80" s="63">
        <f t="shared" si="11"/>
        <v>1.829812842687407</v>
      </c>
    </row>
    <row r="81" spans="1:6" ht="25.5">
      <c r="A81" s="8" t="s">
        <v>27</v>
      </c>
      <c r="B81" s="27" t="s">
        <v>108</v>
      </c>
      <c r="C81" s="33">
        <v>252283.49</v>
      </c>
      <c r="D81" s="33">
        <v>461631.57</v>
      </c>
      <c r="E81" s="18">
        <f t="shared" si="9"/>
        <v>209348.08000000002</v>
      </c>
      <c r="F81" s="63">
        <f t="shared" si="11"/>
        <v>1.829812842687407</v>
      </c>
    </row>
    <row r="82" spans="1:6" ht="25.5">
      <c r="A82" s="43" t="s">
        <v>19</v>
      </c>
      <c r="B82" s="49" t="s">
        <v>20</v>
      </c>
      <c r="C82" s="45">
        <f aca="true" t="shared" si="12" ref="C82:D84">C83</f>
        <v>4360307.57</v>
      </c>
      <c r="D82" s="45">
        <f t="shared" si="12"/>
        <v>5776276.39</v>
      </c>
      <c r="E82" s="45">
        <f t="shared" si="9"/>
        <v>1415968.8199999994</v>
      </c>
      <c r="F82" s="60">
        <f t="shared" si="11"/>
        <v>1.3247405824630851</v>
      </c>
    </row>
    <row r="83" spans="1:6" ht="78.75" customHeight="1">
      <c r="A83" s="14" t="s">
        <v>80</v>
      </c>
      <c r="B83" s="20" t="s">
        <v>81</v>
      </c>
      <c r="C83" s="42">
        <f t="shared" si="12"/>
        <v>4360307.57</v>
      </c>
      <c r="D83" s="42">
        <f t="shared" si="12"/>
        <v>5776276.39</v>
      </c>
      <c r="E83" s="42">
        <f t="shared" si="9"/>
        <v>1415968.8199999994</v>
      </c>
      <c r="F83" s="61">
        <f t="shared" si="11"/>
        <v>1.3247405824630851</v>
      </c>
    </row>
    <row r="84" spans="1:6" ht="93" customHeight="1">
      <c r="A84" s="8" t="s">
        <v>82</v>
      </c>
      <c r="B84" s="19" t="s">
        <v>83</v>
      </c>
      <c r="C84" s="18">
        <f t="shared" si="12"/>
        <v>4360307.57</v>
      </c>
      <c r="D84" s="18">
        <f t="shared" si="12"/>
        <v>5776276.39</v>
      </c>
      <c r="E84" s="33">
        <f t="shared" si="9"/>
        <v>1415968.8199999994</v>
      </c>
      <c r="F84" s="63">
        <f t="shared" si="11"/>
        <v>1.3247405824630851</v>
      </c>
    </row>
    <row r="85" spans="1:6" ht="102">
      <c r="A85" s="8" t="s">
        <v>84</v>
      </c>
      <c r="B85" s="17" t="s">
        <v>0</v>
      </c>
      <c r="C85" s="33">
        <v>4360307.57</v>
      </c>
      <c r="D85" s="33">
        <v>5776276.39</v>
      </c>
      <c r="E85" s="33">
        <f>D85-C85</f>
        <v>1415968.8199999994</v>
      </c>
      <c r="F85" s="63">
        <f t="shared" si="11"/>
        <v>1.3247405824630851</v>
      </c>
    </row>
    <row r="86" spans="1:6" ht="12.75">
      <c r="A86" s="43" t="s">
        <v>21</v>
      </c>
      <c r="B86" s="49" t="s">
        <v>22</v>
      </c>
      <c r="C86" s="45">
        <f>C87+C113+C115+C111+C109</f>
        <v>1725265.85</v>
      </c>
      <c r="D86" s="45">
        <f>D87+D113+D115+D111+D109</f>
        <v>1190581.9000000001</v>
      </c>
      <c r="E86" s="45">
        <f t="shared" si="9"/>
        <v>-534683.95</v>
      </c>
      <c r="F86" s="60">
        <f>D86/C86</f>
        <v>0.690086052535034</v>
      </c>
    </row>
    <row r="87" spans="1:6" ht="41.25" customHeight="1">
      <c r="A87" s="14" t="s">
        <v>225</v>
      </c>
      <c r="B87" s="20" t="s">
        <v>334</v>
      </c>
      <c r="C87" s="16">
        <f>C88+C90+C95+C107+C101+C105+C92+C99+C103+C97</f>
        <v>267289.03</v>
      </c>
      <c r="D87" s="16">
        <f>D88+D90+D95+D107+D101+D105+D92+D99+D103+D97</f>
        <v>300455.34</v>
      </c>
      <c r="E87" s="16">
        <f>D87-C87</f>
        <v>33166.31</v>
      </c>
      <c r="F87" s="61">
        <f>D87/C87</f>
        <v>1.124084067348368</v>
      </c>
    </row>
    <row r="88" spans="1:6" ht="69" customHeight="1">
      <c r="A88" s="8" t="s">
        <v>226</v>
      </c>
      <c r="B88" s="19" t="s">
        <v>316</v>
      </c>
      <c r="C88" s="33">
        <f>C89</f>
        <v>79889.03</v>
      </c>
      <c r="D88" s="33">
        <f>D89</f>
        <v>5819.53</v>
      </c>
      <c r="E88" s="18">
        <f>D88-C88</f>
        <v>-74069.5</v>
      </c>
      <c r="F88" s="63">
        <f>D88/C88</f>
        <v>0.07284517035693136</v>
      </c>
    </row>
    <row r="89" spans="1:6" ht="106.5" customHeight="1">
      <c r="A89" s="8" t="s">
        <v>227</v>
      </c>
      <c r="B89" s="19" t="s">
        <v>315</v>
      </c>
      <c r="C89" s="33">
        <v>79889.03</v>
      </c>
      <c r="D89" s="33">
        <v>5819.53</v>
      </c>
      <c r="E89" s="18">
        <f aca="true" t="shared" si="13" ref="E89:E108">D89-C89</f>
        <v>-74069.5</v>
      </c>
      <c r="F89" s="63">
        <f>D89/C89</f>
        <v>0.07284517035693136</v>
      </c>
    </row>
    <row r="90" spans="1:6" ht="92.25" customHeight="1">
      <c r="A90" s="8" t="s">
        <v>228</v>
      </c>
      <c r="B90" s="19" t="s">
        <v>317</v>
      </c>
      <c r="C90" s="33">
        <f>C91</f>
        <v>4000</v>
      </c>
      <c r="D90" s="33">
        <f>D91</f>
        <v>6500</v>
      </c>
      <c r="E90" s="18">
        <f t="shared" si="13"/>
        <v>2500</v>
      </c>
      <c r="F90" s="63">
        <f aca="true" t="shared" si="14" ref="F90:F118">D90/C90</f>
        <v>1.625</v>
      </c>
    </row>
    <row r="91" spans="1:6" ht="118.5" customHeight="1">
      <c r="A91" s="8" t="s">
        <v>229</v>
      </c>
      <c r="B91" s="19" t="s">
        <v>318</v>
      </c>
      <c r="C91" s="33">
        <v>4000</v>
      </c>
      <c r="D91" s="33">
        <v>6500</v>
      </c>
      <c r="E91" s="18">
        <f t="shared" si="13"/>
        <v>2500</v>
      </c>
      <c r="F91" s="63">
        <f t="shared" si="14"/>
        <v>1.625</v>
      </c>
    </row>
    <row r="92" spans="1:6" ht="63.75">
      <c r="A92" s="8" t="s">
        <v>257</v>
      </c>
      <c r="B92" s="19" t="s">
        <v>258</v>
      </c>
      <c r="C92" s="18">
        <f>C93+C94</f>
        <v>1000</v>
      </c>
      <c r="D92" s="18">
        <f>D93+D94</f>
        <v>20189.45</v>
      </c>
      <c r="E92" s="18">
        <f>E93+E94</f>
        <v>19189.45</v>
      </c>
      <c r="F92" s="63">
        <f t="shared" si="14"/>
        <v>20.18945</v>
      </c>
    </row>
    <row r="93" spans="1:6" ht="89.25">
      <c r="A93" s="8" t="s">
        <v>259</v>
      </c>
      <c r="B93" s="19" t="s">
        <v>260</v>
      </c>
      <c r="C93" s="33">
        <v>1000</v>
      </c>
      <c r="D93" s="33">
        <v>189.45</v>
      </c>
      <c r="E93" s="18">
        <f t="shared" si="13"/>
        <v>-810.55</v>
      </c>
      <c r="F93" s="63">
        <f t="shared" si="14"/>
        <v>0.18944999999999998</v>
      </c>
    </row>
    <row r="94" spans="1:6" ht="90" customHeight="1">
      <c r="A94" s="8" t="s">
        <v>335</v>
      </c>
      <c r="B94" s="19" t="s">
        <v>336</v>
      </c>
      <c r="C94" s="33">
        <v>0</v>
      </c>
      <c r="D94" s="33">
        <v>20000</v>
      </c>
      <c r="E94" s="18">
        <f t="shared" si="13"/>
        <v>20000</v>
      </c>
      <c r="F94" s="63" t="s">
        <v>145</v>
      </c>
    </row>
    <row r="95" spans="1:6" ht="73.5" customHeight="1" hidden="1">
      <c r="A95" s="8" t="s">
        <v>230</v>
      </c>
      <c r="B95" s="19" t="s">
        <v>313</v>
      </c>
      <c r="C95" s="33">
        <f>C96</f>
        <v>0</v>
      </c>
      <c r="D95" s="33">
        <f>D96</f>
        <v>0</v>
      </c>
      <c r="E95" s="18">
        <f t="shared" si="13"/>
        <v>0</v>
      </c>
      <c r="F95" s="63" t="e">
        <f t="shared" si="14"/>
        <v>#DIV/0!</v>
      </c>
    </row>
    <row r="96" spans="1:6" ht="99.75" customHeight="1" hidden="1">
      <c r="A96" s="8" t="s">
        <v>231</v>
      </c>
      <c r="B96" s="19" t="s">
        <v>314</v>
      </c>
      <c r="C96" s="33">
        <v>0</v>
      </c>
      <c r="D96" s="33">
        <v>0</v>
      </c>
      <c r="E96" s="18">
        <f t="shared" si="13"/>
        <v>0</v>
      </c>
      <c r="F96" s="63" t="e">
        <f t="shared" si="14"/>
        <v>#DIV/0!</v>
      </c>
    </row>
    <row r="97" spans="1:6" ht="72" customHeight="1">
      <c r="A97" s="8" t="s">
        <v>338</v>
      </c>
      <c r="B97" s="19" t="s">
        <v>313</v>
      </c>
      <c r="C97" s="33">
        <f>C98</f>
        <v>0</v>
      </c>
      <c r="D97" s="33">
        <f>D98</f>
        <v>1500</v>
      </c>
      <c r="E97" s="18">
        <f>D97-C97</f>
        <v>1500</v>
      </c>
      <c r="F97" s="63" t="s">
        <v>145</v>
      </c>
    </row>
    <row r="98" spans="1:6" ht="99.75" customHeight="1">
      <c r="A98" s="8" t="s">
        <v>339</v>
      </c>
      <c r="B98" s="19" t="s">
        <v>314</v>
      </c>
      <c r="C98" s="33">
        <v>0</v>
      </c>
      <c r="D98" s="33">
        <v>1500</v>
      </c>
      <c r="E98" s="18">
        <f>D98-C98</f>
        <v>1500</v>
      </c>
      <c r="F98" s="63" t="s">
        <v>145</v>
      </c>
    </row>
    <row r="99" spans="1:6" ht="83.25" customHeight="1">
      <c r="A99" s="8" t="s">
        <v>261</v>
      </c>
      <c r="B99" s="19" t="s">
        <v>262</v>
      </c>
      <c r="C99" s="18">
        <f>C100</f>
        <v>32500</v>
      </c>
      <c r="D99" s="18">
        <f>D100</f>
        <v>76750</v>
      </c>
      <c r="E99" s="18">
        <f t="shared" si="13"/>
        <v>44250</v>
      </c>
      <c r="F99" s="63">
        <f t="shared" si="14"/>
        <v>2.3615384615384616</v>
      </c>
    </row>
    <row r="100" spans="1:6" ht="114.75" customHeight="1">
      <c r="A100" s="8" t="s">
        <v>263</v>
      </c>
      <c r="B100" s="19" t="s">
        <v>264</v>
      </c>
      <c r="C100" s="33">
        <v>32500</v>
      </c>
      <c r="D100" s="33">
        <v>76750</v>
      </c>
      <c r="E100" s="18">
        <f t="shared" si="13"/>
        <v>44250</v>
      </c>
      <c r="F100" s="63">
        <f t="shared" si="14"/>
        <v>2.3615384615384616</v>
      </c>
    </row>
    <row r="101" spans="1:6" ht="76.5">
      <c r="A101" s="37" t="s">
        <v>243</v>
      </c>
      <c r="B101" s="38" t="s">
        <v>248</v>
      </c>
      <c r="C101" s="33">
        <f>C102</f>
        <v>1650</v>
      </c>
      <c r="D101" s="33">
        <f>D102</f>
        <v>1396.7</v>
      </c>
      <c r="E101" s="18">
        <f t="shared" si="13"/>
        <v>-253.29999999999995</v>
      </c>
      <c r="F101" s="63">
        <f t="shared" si="14"/>
        <v>0.8464848484848485</v>
      </c>
    </row>
    <row r="102" spans="1:6" ht="127.5">
      <c r="A102" s="37" t="s">
        <v>244</v>
      </c>
      <c r="B102" s="38" t="s">
        <v>249</v>
      </c>
      <c r="C102" s="33">
        <v>1650</v>
      </c>
      <c r="D102" s="33">
        <v>1396.7</v>
      </c>
      <c r="E102" s="18">
        <f t="shared" si="13"/>
        <v>-253.29999999999995</v>
      </c>
      <c r="F102" s="63">
        <f t="shared" si="14"/>
        <v>0.8464848484848485</v>
      </c>
    </row>
    <row r="103" spans="1:6" ht="63.75">
      <c r="A103" s="37" t="s">
        <v>272</v>
      </c>
      <c r="B103" s="38" t="s">
        <v>274</v>
      </c>
      <c r="C103" s="33">
        <f>C104</f>
        <v>0</v>
      </c>
      <c r="D103" s="33">
        <f>D104</f>
        <v>3023.44</v>
      </c>
      <c r="E103" s="18">
        <f>D103-C103</f>
        <v>3023.44</v>
      </c>
      <c r="F103" s="63" t="s">
        <v>145</v>
      </c>
    </row>
    <row r="104" spans="1:6" ht="89.25">
      <c r="A104" s="37" t="s">
        <v>273</v>
      </c>
      <c r="B104" s="38" t="s">
        <v>275</v>
      </c>
      <c r="C104" s="33">
        <v>0</v>
      </c>
      <c r="D104" s="33">
        <v>3023.44</v>
      </c>
      <c r="E104" s="18">
        <f>D104-C104</f>
        <v>3023.44</v>
      </c>
      <c r="F104" s="63" t="s">
        <v>145</v>
      </c>
    </row>
    <row r="105" spans="1:6" ht="67.5" customHeight="1">
      <c r="A105" s="37" t="s">
        <v>245</v>
      </c>
      <c r="B105" s="38" t="s">
        <v>250</v>
      </c>
      <c r="C105" s="33">
        <f>C106</f>
        <v>26000</v>
      </c>
      <c r="D105" s="33">
        <f>D106</f>
        <v>151641.25</v>
      </c>
      <c r="E105" s="18">
        <f t="shared" si="13"/>
        <v>125641.25</v>
      </c>
      <c r="F105" s="63">
        <f t="shared" si="14"/>
        <v>5.8323557692307695</v>
      </c>
    </row>
    <row r="106" spans="1:6" ht="89.25">
      <c r="A106" s="37" t="s">
        <v>254</v>
      </c>
      <c r="B106" s="38" t="s">
        <v>251</v>
      </c>
      <c r="C106" s="33">
        <v>26000</v>
      </c>
      <c r="D106" s="33">
        <v>151641.25</v>
      </c>
      <c r="E106" s="18">
        <f t="shared" si="13"/>
        <v>125641.25</v>
      </c>
      <c r="F106" s="63">
        <f t="shared" si="14"/>
        <v>5.8323557692307695</v>
      </c>
    </row>
    <row r="107" spans="1:6" ht="77.25" customHeight="1">
      <c r="A107" s="8" t="s">
        <v>232</v>
      </c>
      <c r="B107" s="19" t="s">
        <v>312</v>
      </c>
      <c r="C107" s="33">
        <f>C108</f>
        <v>122250</v>
      </c>
      <c r="D107" s="33">
        <f>D108</f>
        <v>33634.97</v>
      </c>
      <c r="E107" s="18">
        <f t="shared" si="13"/>
        <v>-88615.03</v>
      </c>
      <c r="F107" s="63">
        <f t="shared" si="14"/>
        <v>0.2751326789366053</v>
      </c>
    </row>
    <row r="108" spans="1:6" ht="104.25" customHeight="1">
      <c r="A108" s="8" t="s">
        <v>233</v>
      </c>
      <c r="B108" s="19" t="s">
        <v>319</v>
      </c>
      <c r="C108" s="33">
        <v>122250</v>
      </c>
      <c r="D108" s="33">
        <v>33634.97</v>
      </c>
      <c r="E108" s="18">
        <f t="shared" si="13"/>
        <v>-88615.03</v>
      </c>
      <c r="F108" s="63">
        <f t="shared" si="14"/>
        <v>0.2751326789366053</v>
      </c>
    </row>
    <row r="109" spans="1:6" ht="51.75" customHeight="1">
      <c r="A109" s="14" t="s">
        <v>276</v>
      </c>
      <c r="B109" s="20" t="s">
        <v>277</v>
      </c>
      <c r="C109" s="42">
        <f>C110</f>
        <v>0</v>
      </c>
      <c r="D109" s="42">
        <f>D110</f>
        <v>87967.6</v>
      </c>
      <c r="E109" s="16">
        <f aca="true" t="shared" si="15" ref="E109:E120">D109-C109</f>
        <v>87967.6</v>
      </c>
      <c r="F109" s="63" t="s">
        <v>145</v>
      </c>
    </row>
    <row r="110" spans="1:6" ht="60" customHeight="1">
      <c r="A110" s="8" t="s">
        <v>278</v>
      </c>
      <c r="B110" s="19" t="s">
        <v>279</v>
      </c>
      <c r="C110" s="33">
        <v>0</v>
      </c>
      <c r="D110" s="33">
        <v>87967.6</v>
      </c>
      <c r="E110" s="18">
        <f t="shared" si="15"/>
        <v>87967.6</v>
      </c>
      <c r="F110" s="63" t="s">
        <v>145</v>
      </c>
    </row>
    <row r="111" spans="1:6" ht="63.75">
      <c r="A111" s="41" t="s">
        <v>246</v>
      </c>
      <c r="B111" s="40" t="s">
        <v>252</v>
      </c>
      <c r="C111" s="42">
        <f>C112</f>
        <v>41622.46</v>
      </c>
      <c r="D111" s="42">
        <f>D112</f>
        <v>131570.01</v>
      </c>
      <c r="E111" s="16">
        <f t="shared" si="15"/>
        <v>89947.55000000002</v>
      </c>
      <c r="F111" s="61">
        <f t="shared" si="14"/>
        <v>3.1610339706014496</v>
      </c>
    </row>
    <row r="112" spans="1:6" ht="76.5">
      <c r="A112" s="8" t="s">
        <v>247</v>
      </c>
      <c r="B112" s="38" t="s">
        <v>253</v>
      </c>
      <c r="C112" s="33">
        <v>41622.46</v>
      </c>
      <c r="D112" s="33">
        <v>131570.01</v>
      </c>
      <c r="E112" s="16">
        <f t="shared" si="15"/>
        <v>89947.55000000002</v>
      </c>
      <c r="F112" s="63">
        <f t="shared" si="14"/>
        <v>3.1610339706014496</v>
      </c>
    </row>
    <row r="113" spans="1:6" ht="93" customHeight="1">
      <c r="A113" s="14" t="s">
        <v>234</v>
      </c>
      <c r="B113" s="20" t="s">
        <v>320</v>
      </c>
      <c r="C113" s="42">
        <f>C114</f>
        <v>240363.32</v>
      </c>
      <c r="D113" s="42">
        <f>D114</f>
        <v>376500.19</v>
      </c>
      <c r="E113" s="16">
        <f t="shared" si="15"/>
        <v>136136.87</v>
      </c>
      <c r="F113" s="61">
        <f t="shared" si="14"/>
        <v>1.566379554085041</v>
      </c>
    </row>
    <row r="114" spans="1:6" ht="81" customHeight="1">
      <c r="A114" s="8" t="s">
        <v>235</v>
      </c>
      <c r="B114" s="19" t="s">
        <v>321</v>
      </c>
      <c r="C114" s="33">
        <v>240363.32</v>
      </c>
      <c r="D114" s="33">
        <v>376500.19</v>
      </c>
      <c r="E114" s="18">
        <f t="shared" si="15"/>
        <v>136136.87</v>
      </c>
      <c r="F114" s="63">
        <f t="shared" si="14"/>
        <v>1.566379554085041</v>
      </c>
    </row>
    <row r="115" spans="1:6" ht="30" customHeight="1">
      <c r="A115" s="14" t="s">
        <v>236</v>
      </c>
      <c r="B115" s="20" t="s">
        <v>322</v>
      </c>
      <c r="C115" s="42">
        <f>C116</f>
        <v>1175991.04</v>
      </c>
      <c r="D115" s="42">
        <f>D116</f>
        <v>294088.76</v>
      </c>
      <c r="E115" s="16">
        <f t="shared" si="15"/>
        <v>-881902.28</v>
      </c>
      <c r="F115" s="63">
        <f t="shared" si="14"/>
        <v>0.2500773815419546</v>
      </c>
    </row>
    <row r="116" spans="1:6" ht="83.25" customHeight="1">
      <c r="A116" s="8" t="s">
        <v>237</v>
      </c>
      <c r="B116" s="19" t="s">
        <v>323</v>
      </c>
      <c r="C116" s="18">
        <f>C117+C118</f>
        <v>1175991.04</v>
      </c>
      <c r="D116" s="18">
        <f>D117+D118</f>
        <v>294088.76</v>
      </c>
      <c r="E116" s="18">
        <f t="shared" si="15"/>
        <v>-881902.28</v>
      </c>
      <c r="F116" s="63">
        <f t="shared" si="14"/>
        <v>0.2500773815419546</v>
      </c>
    </row>
    <row r="117" spans="1:6" ht="78" customHeight="1">
      <c r="A117" s="8" t="s">
        <v>238</v>
      </c>
      <c r="B117" s="19" t="s">
        <v>324</v>
      </c>
      <c r="C117" s="33">
        <v>1171791.04</v>
      </c>
      <c r="D117" s="33">
        <v>291995.61</v>
      </c>
      <c r="E117" s="18">
        <f t="shared" si="15"/>
        <v>-879795.43</v>
      </c>
      <c r="F117" s="63">
        <f t="shared" si="14"/>
        <v>0.24918744045013347</v>
      </c>
    </row>
    <row r="118" spans="1:6" ht="78" customHeight="1">
      <c r="A118" s="8" t="s">
        <v>256</v>
      </c>
      <c r="B118" s="19" t="s">
        <v>255</v>
      </c>
      <c r="C118" s="33">
        <v>4200</v>
      </c>
      <c r="D118" s="33">
        <v>2093.15</v>
      </c>
      <c r="E118" s="18">
        <f t="shared" si="15"/>
        <v>-2106.85</v>
      </c>
      <c r="F118" s="63">
        <f t="shared" si="14"/>
        <v>0.49836904761904766</v>
      </c>
    </row>
    <row r="119" spans="1:6" ht="12.75">
      <c r="A119" s="43" t="s">
        <v>114</v>
      </c>
      <c r="B119" s="46" t="s">
        <v>115</v>
      </c>
      <c r="C119" s="45">
        <f>C120+C121</f>
        <v>-26049.36</v>
      </c>
      <c r="D119" s="45">
        <f>D120+D121</f>
        <v>4856.86</v>
      </c>
      <c r="E119" s="45">
        <f t="shared" si="15"/>
        <v>30906.22</v>
      </c>
      <c r="F119" s="60">
        <f>D119/C119</f>
        <v>-0.18644834268481067</v>
      </c>
    </row>
    <row r="120" spans="1:6" ht="25.5">
      <c r="A120" s="8" t="s">
        <v>116</v>
      </c>
      <c r="B120" s="19" t="s">
        <v>117</v>
      </c>
      <c r="C120" s="33">
        <v>-26049.36</v>
      </c>
      <c r="D120" s="33">
        <v>4856.86</v>
      </c>
      <c r="E120" s="18">
        <f t="shared" si="15"/>
        <v>30906.22</v>
      </c>
      <c r="F120" s="63">
        <f>D120/C120</f>
        <v>-0.18644834268481067</v>
      </c>
    </row>
    <row r="121" spans="1:6" ht="25.5" hidden="1">
      <c r="A121" s="8" t="s">
        <v>118</v>
      </c>
      <c r="B121" s="19" t="s">
        <v>119</v>
      </c>
      <c r="C121" s="18">
        <v>0</v>
      </c>
      <c r="D121" s="18">
        <v>0</v>
      </c>
      <c r="E121" s="33">
        <f>C121-D121</f>
        <v>0</v>
      </c>
      <c r="F121" s="62" t="s">
        <v>145</v>
      </c>
    </row>
    <row r="122" spans="1:6" ht="17.25" customHeight="1">
      <c r="A122" s="34" t="s">
        <v>157</v>
      </c>
      <c r="B122" s="65" t="s">
        <v>158</v>
      </c>
      <c r="C122" s="36">
        <f>C123+C170+C173+C178</f>
        <v>943181922.5699999</v>
      </c>
      <c r="D122" s="36">
        <f>D123+D170+D173+D178</f>
        <v>1049491348.71</v>
      </c>
      <c r="E122" s="36">
        <f aca="true" t="shared" si="16" ref="E122:E145">D122-C122</f>
        <v>106309426.1400001</v>
      </c>
      <c r="F122" s="82">
        <f>D122/C122</f>
        <v>1.1127135959628298</v>
      </c>
    </row>
    <row r="123" spans="1:6" ht="25.5">
      <c r="A123" s="29" t="s">
        <v>159</v>
      </c>
      <c r="B123" s="66" t="s">
        <v>160</v>
      </c>
      <c r="C123" s="31">
        <f>C124+C131+C144+C159</f>
        <v>943225268.8199999</v>
      </c>
      <c r="D123" s="31">
        <f>D124+D131+D144+D159</f>
        <v>1052629440.33</v>
      </c>
      <c r="E123" s="67">
        <f t="shared" si="16"/>
        <v>109404171.51000011</v>
      </c>
      <c r="F123" s="83">
        <f>D123/C123</f>
        <v>1.1159894408330129</v>
      </c>
    </row>
    <row r="124" spans="1:6" ht="42" customHeight="1">
      <c r="A124" s="68" t="s">
        <v>188</v>
      </c>
      <c r="B124" s="69" t="s">
        <v>161</v>
      </c>
      <c r="C124" s="70">
        <f>C125+C130+C127</f>
        <v>335777648</v>
      </c>
      <c r="D124" s="70">
        <f>D125+D130+D127</f>
        <v>352456812</v>
      </c>
      <c r="E124" s="70">
        <f t="shared" si="16"/>
        <v>16679164</v>
      </c>
      <c r="F124" s="81">
        <f>D124/C124</f>
        <v>1.049673240906137</v>
      </c>
    </row>
    <row r="125" spans="1:6" s="39" customFormat="1" ht="25.5">
      <c r="A125" s="14" t="s">
        <v>189</v>
      </c>
      <c r="B125" s="40" t="s">
        <v>162</v>
      </c>
      <c r="C125" s="42">
        <f>C126</f>
        <v>0</v>
      </c>
      <c r="D125" s="42">
        <f>D126</f>
        <v>17936950</v>
      </c>
      <c r="E125" s="42">
        <f t="shared" si="16"/>
        <v>17936950</v>
      </c>
      <c r="F125" s="87" t="str">
        <f>F126</f>
        <v>-</v>
      </c>
    </row>
    <row r="126" spans="1:6" s="39" customFormat="1" ht="25.5">
      <c r="A126" s="8" t="s">
        <v>190</v>
      </c>
      <c r="B126" s="38" t="s">
        <v>163</v>
      </c>
      <c r="C126" s="33">
        <v>0</v>
      </c>
      <c r="D126" s="33">
        <v>17936950</v>
      </c>
      <c r="E126" s="33">
        <f t="shared" si="16"/>
        <v>17936950</v>
      </c>
      <c r="F126" s="86" t="s">
        <v>145</v>
      </c>
    </row>
    <row r="127" spans="1:6" s="39" customFormat="1" ht="25.5">
      <c r="A127" s="14" t="s">
        <v>280</v>
      </c>
      <c r="B127" s="40" t="s">
        <v>281</v>
      </c>
      <c r="C127" s="42">
        <f>C128</f>
        <v>20507648</v>
      </c>
      <c r="D127" s="42">
        <f>D128</f>
        <v>10655862</v>
      </c>
      <c r="E127" s="42">
        <f>E128</f>
        <v>9851786</v>
      </c>
      <c r="F127" s="87">
        <f>F128</f>
        <v>0.519604295919259</v>
      </c>
    </row>
    <row r="128" spans="1:6" s="39" customFormat="1" ht="38.25">
      <c r="A128" s="8" t="s">
        <v>282</v>
      </c>
      <c r="B128" s="38" t="s">
        <v>283</v>
      </c>
      <c r="C128" s="33">
        <v>20507648</v>
      </c>
      <c r="D128" s="33">
        <v>10655862</v>
      </c>
      <c r="E128" s="33">
        <f>C128-D128</f>
        <v>9851786</v>
      </c>
      <c r="F128" s="86">
        <f>D128/C128</f>
        <v>0.519604295919259</v>
      </c>
    </row>
    <row r="129" spans="1:6" s="39" customFormat="1" ht="51">
      <c r="A129" s="14" t="s">
        <v>191</v>
      </c>
      <c r="B129" s="40" t="s">
        <v>164</v>
      </c>
      <c r="C129" s="42">
        <f>C130</f>
        <v>315270000</v>
      </c>
      <c r="D129" s="42">
        <f>D130</f>
        <v>323864000</v>
      </c>
      <c r="E129" s="42">
        <f t="shared" si="16"/>
        <v>8594000</v>
      </c>
      <c r="F129" s="87">
        <f>F130</f>
        <v>1.0272591746756747</v>
      </c>
    </row>
    <row r="130" spans="1:6" s="39" customFormat="1" ht="51">
      <c r="A130" s="8" t="s">
        <v>192</v>
      </c>
      <c r="B130" s="38" t="s">
        <v>165</v>
      </c>
      <c r="C130" s="33">
        <v>315270000</v>
      </c>
      <c r="D130" s="33">
        <v>323864000</v>
      </c>
      <c r="E130" s="33">
        <f t="shared" si="16"/>
        <v>8594000</v>
      </c>
      <c r="F130" s="86">
        <f>D130/C130</f>
        <v>1.0272591746756747</v>
      </c>
    </row>
    <row r="131" spans="1:6" ht="38.25">
      <c r="A131" s="71" t="s">
        <v>193</v>
      </c>
      <c r="B131" s="72" t="s">
        <v>166</v>
      </c>
      <c r="C131" s="73">
        <f>C132+C134+C136+C138+C140+C142</f>
        <v>45098956.71</v>
      </c>
      <c r="D131" s="73">
        <f>D132+D134+D136+D138+D140+D142</f>
        <v>104858829.97999999</v>
      </c>
      <c r="E131" s="73">
        <f t="shared" si="16"/>
        <v>59759873.26999999</v>
      </c>
      <c r="F131" s="81">
        <f>D131/C131</f>
        <v>2.3250832753022235</v>
      </c>
    </row>
    <row r="132" spans="1:6" s="39" customFormat="1" ht="38.25">
      <c r="A132" s="14" t="s">
        <v>284</v>
      </c>
      <c r="B132" s="40" t="s">
        <v>285</v>
      </c>
      <c r="C132" s="42">
        <f>C133</f>
        <v>452772.7</v>
      </c>
      <c r="D132" s="16">
        <f>D133</f>
        <v>15377819.13</v>
      </c>
      <c r="E132" s="16">
        <f>E133</f>
        <v>-14925046.430000002</v>
      </c>
      <c r="F132" s="87">
        <f>F133</f>
        <v>33.963662407207856</v>
      </c>
    </row>
    <row r="133" spans="1:6" s="39" customFormat="1" ht="38.25">
      <c r="A133" s="8" t="s">
        <v>286</v>
      </c>
      <c r="B133" s="38" t="s">
        <v>287</v>
      </c>
      <c r="C133" s="33">
        <v>452772.7</v>
      </c>
      <c r="D133" s="18">
        <v>15377819.13</v>
      </c>
      <c r="E133" s="18">
        <f>C133-D133</f>
        <v>-14925046.430000002</v>
      </c>
      <c r="F133" s="86">
        <f>D133/C133</f>
        <v>33.963662407207856</v>
      </c>
    </row>
    <row r="134" spans="1:6" s="39" customFormat="1" ht="51">
      <c r="A134" s="14" t="s">
        <v>325</v>
      </c>
      <c r="B134" s="40" t="s">
        <v>326</v>
      </c>
      <c r="C134" s="42">
        <f>C135</f>
        <v>3351173.88</v>
      </c>
      <c r="D134" s="42">
        <f>D135</f>
        <v>0</v>
      </c>
      <c r="E134" s="42">
        <f>E135</f>
        <v>3351173.88</v>
      </c>
      <c r="F134" s="87">
        <f>F135</f>
        <v>0</v>
      </c>
    </row>
    <row r="135" spans="1:6" s="39" customFormat="1" ht="51">
      <c r="A135" s="8" t="s">
        <v>327</v>
      </c>
      <c r="B135" s="38" t="s">
        <v>328</v>
      </c>
      <c r="C135" s="33">
        <v>3351173.88</v>
      </c>
      <c r="D135" s="33">
        <v>0</v>
      </c>
      <c r="E135" s="33">
        <f>C135-D135</f>
        <v>3351173.88</v>
      </c>
      <c r="F135" s="86">
        <f>D135/C135</f>
        <v>0</v>
      </c>
    </row>
    <row r="136" spans="1:6" s="39" customFormat="1" ht="76.5">
      <c r="A136" s="14" t="s">
        <v>288</v>
      </c>
      <c r="B136" s="40" t="s">
        <v>289</v>
      </c>
      <c r="C136" s="42">
        <f>C137</f>
        <v>0</v>
      </c>
      <c r="D136" s="42">
        <f>D137</f>
        <v>110349.72</v>
      </c>
      <c r="E136" s="42">
        <f>E137</f>
        <v>-110349.72</v>
      </c>
      <c r="F136" s="87" t="str">
        <f>F137</f>
        <v>-</v>
      </c>
    </row>
    <row r="137" spans="1:6" s="39" customFormat="1" ht="76.5">
      <c r="A137" s="8" t="s">
        <v>290</v>
      </c>
      <c r="B137" s="38" t="s">
        <v>291</v>
      </c>
      <c r="C137" s="33">
        <v>0</v>
      </c>
      <c r="D137" s="33">
        <v>110349.72</v>
      </c>
      <c r="E137" s="33">
        <f>C137-D137</f>
        <v>-110349.72</v>
      </c>
      <c r="F137" s="86" t="s">
        <v>145</v>
      </c>
    </row>
    <row r="138" spans="1:6" s="39" customFormat="1" ht="63.75">
      <c r="A138" s="14" t="s">
        <v>292</v>
      </c>
      <c r="B138" s="40" t="s">
        <v>293</v>
      </c>
      <c r="C138" s="42">
        <f>C139</f>
        <v>0</v>
      </c>
      <c r="D138" s="42">
        <f>D139</f>
        <v>18053736.96</v>
      </c>
      <c r="E138" s="42">
        <f>E139</f>
        <v>-18053736.96</v>
      </c>
      <c r="F138" s="87" t="s">
        <v>145</v>
      </c>
    </row>
    <row r="139" spans="1:6" s="39" customFormat="1" ht="63.75">
      <c r="A139" s="8" t="s">
        <v>294</v>
      </c>
      <c r="B139" s="38" t="s">
        <v>295</v>
      </c>
      <c r="C139" s="33">
        <v>0</v>
      </c>
      <c r="D139" s="33">
        <v>18053736.96</v>
      </c>
      <c r="E139" s="33">
        <f>C139-D139</f>
        <v>-18053736.96</v>
      </c>
      <c r="F139" s="86" t="s">
        <v>145</v>
      </c>
    </row>
    <row r="140" spans="1:6" s="39" customFormat="1" ht="25.5">
      <c r="A140" s="14" t="s">
        <v>296</v>
      </c>
      <c r="B140" s="40" t="s">
        <v>297</v>
      </c>
      <c r="C140" s="42">
        <f>C141</f>
        <v>0</v>
      </c>
      <c r="D140" s="42">
        <f>D141</f>
        <v>6762521.8</v>
      </c>
      <c r="E140" s="42">
        <f>E141</f>
        <v>-6762521.8</v>
      </c>
      <c r="F140" s="87" t="str">
        <f>F141</f>
        <v>-</v>
      </c>
    </row>
    <row r="141" spans="1:6" s="39" customFormat="1" ht="25.5">
      <c r="A141" s="8" t="s">
        <v>298</v>
      </c>
      <c r="B141" s="38" t="s">
        <v>299</v>
      </c>
      <c r="C141" s="33">
        <v>0</v>
      </c>
      <c r="D141" s="33">
        <v>6762521.8</v>
      </c>
      <c r="E141" s="33">
        <f>C141-D141</f>
        <v>-6762521.8</v>
      </c>
      <c r="F141" s="86" t="s">
        <v>145</v>
      </c>
    </row>
    <row r="142" spans="1:6" s="39" customFormat="1" ht="21.75" customHeight="1">
      <c r="A142" s="14" t="s">
        <v>194</v>
      </c>
      <c r="B142" s="51" t="s">
        <v>167</v>
      </c>
      <c r="C142" s="42">
        <f>C143</f>
        <v>41295010.13</v>
      </c>
      <c r="D142" s="42">
        <f>D143</f>
        <v>64554402.37</v>
      </c>
      <c r="E142" s="42">
        <f t="shared" si="16"/>
        <v>23259392.239999995</v>
      </c>
      <c r="F142" s="87">
        <f>F143</f>
        <v>1.5632494620240451</v>
      </c>
    </row>
    <row r="143" spans="1:6" s="39" customFormat="1" ht="25.5" customHeight="1">
      <c r="A143" s="8" t="s">
        <v>195</v>
      </c>
      <c r="B143" s="52" t="s">
        <v>168</v>
      </c>
      <c r="C143" s="33">
        <v>41295010.13</v>
      </c>
      <c r="D143" s="33">
        <v>64554402.37</v>
      </c>
      <c r="E143" s="33">
        <f t="shared" si="16"/>
        <v>23259392.239999995</v>
      </c>
      <c r="F143" s="86">
        <f>D143/C143</f>
        <v>1.5632494620240451</v>
      </c>
    </row>
    <row r="144" spans="1:8" ht="33.75" customHeight="1">
      <c r="A144" s="68" t="s">
        <v>196</v>
      </c>
      <c r="B144" s="72" t="s">
        <v>169</v>
      </c>
      <c r="C144" s="70">
        <f>C147+C149+C155+C157+C151+C145+C153</f>
        <v>543574269.11</v>
      </c>
      <c r="D144" s="70">
        <f>D147+D149+D155+D157+D151+D145+D153</f>
        <v>556613612.64</v>
      </c>
      <c r="E144" s="70">
        <f t="shared" si="16"/>
        <v>13039343.529999971</v>
      </c>
      <c r="F144" s="84">
        <f>D144/C144</f>
        <v>1.0239881544638774</v>
      </c>
      <c r="H144" s="4"/>
    </row>
    <row r="145" spans="1:6" ht="48.75" customHeight="1">
      <c r="A145" s="14" t="s">
        <v>213</v>
      </c>
      <c r="B145" s="28" t="s">
        <v>215</v>
      </c>
      <c r="C145" s="42">
        <f>C146</f>
        <v>18727900.78</v>
      </c>
      <c r="D145" s="42">
        <f>D146</f>
        <v>14721648.76</v>
      </c>
      <c r="E145" s="42">
        <f t="shared" si="16"/>
        <v>-4006252.0200000014</v>
      </c>
      <c r="F145" s="87">
        <f>F146</f>
        <v>0.7860810954168244</v>
      </c>
    </row>
    <row r="146" spans="1:6" ht="48.75" customHeight="1">
      <c r="A146" s="8" t="s">
        <v>214</v>
      </c>
      <c r="B146" s="27" t="s">
        <v>216</v>
      </c>
      <c r="C146" s="33">
        <v>18727900.78</v>
      </c>
      <c r="D146" s="33">
        <v>14721648.76</v>
      </c>
      <c r="E146" s="33">
        <f aca="true" t="shared" si="17" ref="E146:E158">D146-C146</f>
        <v>-4006252.0200000014</v>
      </c>
      <c r="F146" s="86">
        <f>D146/C146</f>
        <v>0.7860810954168244</v>
      </c>
    </row>
    <row r="147" spans="1:6" s="39" customFormat="1" ht="65.25" customHeight="1">
      <c r="A147" s="14" t="s">
        <v>197</v>
      </c>
      <c r="B147" s="28" t="s">
        <v>170</v>
      </c>
      <c r="C147" s="42">
        <f>C148</f>
        <v>15807231.31</v>
      </c>
      <c r="D147" s="42">
        <f>D148</f>
        <v>15195387.14</v>
      </c>
      <c r="E147" s="42">
        <f t="shared" si="17"/>
        <v>-611844.1699999999</v>
      </c>
      <c r="F147" s="87">
        <f>F148</f>
        <v>0.9612934005961604</v>
      </c>
    </row>
    <row r="148" spans="1:6" s="39" customFormat="1" ht="56.25" customHeight="1">
      <c r="A148" s="8" t="s">
        <v>198</v>
      </c>
      <c r="B148" s="27" t="s">
        <v>171</v>
      </c>
      <c r="C148" s="33">
        <v>15807231.31</v>
      </c>
      <c r="D148" s="33">
        <v>15195387.14</v>
      </c>
      <c r="E148" s="33">
        <f t="shared" si="17"/>
        <v>-611844.1699999999</v>
      </c>
      <c r="F148" s="86">
        <f>D148/C148</f>
        <v>0.9612934005961604</v>
      </c>
    </row>
    <row r="149" spans="1:6" s="39" customFormat="1" ht="80.25" customHeight="1">
      <c r="A149" s="14" t="s">
        <v>199</v>
      </c>
      <c r="B149" s="28" t="s">
        <v>172</v>
      </c>
      <c r="C149" s="42">
        <f>C150</f>
        <v>7299315.62</v>
      </c>
      <c r="D149" s="42">
        <f>D150</f>
        <v>8983523.19</v>
      </c>
      <c r="E149" s="42">
        <f t="shared" si="17"/>
        <v>1684207.5699999994</v>
      </c>
      <c r="F149" s="87">
        <f>F150</f>
        <v>1.2307349973174608</v>
      </c>
    </row>
    <row r="150" spans="1:6" s="39" customFormat="1" ht="84" customHeight="1">
      <c r="A150" s="8" t="s">
        <v>200</v>
      </c>
      <c r="B150" s="27" t="s">
        <v>173</v>
      </c>
      <c r="C150" s="33">
        <v>7299315.62</v>
      </c>
      <c r="D150" s="33">
        <v>8983523.19</v>
      </c>
      <c r="E150" s="33">
        <f t="shared" si="17"/>
        <v>1684207.5699999994</v>
      </c>
      <c r="F150" s="86">
        <f>D150/C150</f>
        <v>1.2307349973174608</v>
      </c>
    </row>
    <row r="151" spans="1:6" s="39" customFormat="1" ht="75" customHeight="1">
      <c r="A151" s="14" t="s">
        <v>219</v>
      </c>
      <c r="B151" s="74" t="s">
        <v>217</v>
      </c>
      <c r="C151" s="42">
        <f>C152</f>
        <v>0</v>
      </c>
      <c r="D151" s="42">
        <f>D152</f>
        <v>2691</v>
      </c>
      <c r="E151" s="42">
        <f t="shared" si="17"/>
        <v>2691</v>
      </c>
      <c r="F151" s="87" t="str">
        <f>F152</f>
        <v>-</v>
      </c>
    </row>
    <row r="152" spans="1:6" s="39" customFormat="1" ht="66.75" customHeight="1">
      <c r="A152" s="8" t="s">
        <v>220</v>
      </c>
      <c r="B152" s="19" t="s">
        <v>218</v>
      </c>
      <c r="C152" s="33">
        <v>0</v>
      </c>
      <c r="D152" s="33">
        <v>2691</v>
      </c>
      <c r="E152" s="42">
        <f t="shared" si="17"/>
        <v>2691</v>
      </c>
      <c r="F152" s="86" t="s">
        <v>145</v>
      </c>
    </row>
    <row r="153" spans="1:6" s="39" customFormat="1" ht="30" customHeight="1" hidden="1">
      <c r="A153" s="14" t="s">
        <v>239</v>
      </c>
      <c r="B153" s="74" t="s">
        <v>240</v>
      </c>
      <c r="C153" s="16">
        <f>C154</f>
        <v>0</v>
      </c>
      <c r="D153" s="16">
        <f>D154</f>
        <v>0</v>
      </c>
      <c r="E153" s="42">
        <f t="shared" si="17"/>
        <v>0</v>
      </c>
      <c r="F153" s="87" t="e">
        <f>F154</f>
        <v>#DIV/0!</v>
      </c>
    </row>
    <row r="154" spans="1:6" s="39" customFormat="1" ht="42" customHeight="1" hidden="1">
      <c r="A154" s="8" t="s">
        <v>241</v>
      </c>
      <c r="B154" s="19" t="s">
        <v>242</v>
      </c>
      <c r="C154" s="33">
        <v>0</v>
      </c>
      <c r="D154" s="33">
        <v>0</v>
      </c>
      <c r="E154" s="42">
        <f t="shared" si="17"/>
        <v>0</v>
      </c>
      <c r="F154" s="86" t="e">
        <f>D154/C154</f>
        <v>#DIV/0!</v>
      </c>
    </row>
    <row r="155" spans="1:6" s="39" customFormat="1" ht="32.25" customHeight="1">
      <c r="A155" s="14" t="s">
        <v>201</v>
      </c>
      <c r="B155" s="74" t="s">
        <v>174</v>
      </c>
      <c r="C155" s="42">
        <f>C156</f>
        <v>1281775.4</v>
      </c>
      <c r="D155" s="42">
        <f>D156</f>
        <v>1133461.02</v>
      </c>
      <c r="E155" s="42">
        <f t="shared" si="17"/>
        <v>-148314.3799999999</v>
      </c>
      <c r="F155" s="87">
        <f>F156</f>
        <v>0.8842898841715952</v>
      </c>
    </row>
    <row r="156" spans="1:6" s="39" customFormat="1" ht="45.75" customHeight="1">
      <c r="A156" s="8" t="s">
        <v>202</v>
      </c>
      <c r="B156" s="19" t="s">
        <v>175</v>
      </c>
      <c r="C156" s="33">
        <v>1281775.4</v>
      </c>
      <c r="D156" s="33">
        <v>1133461.02</v>
      </c>
      <c r="E156" s="33">
        <f t="shared" si="17"/>
        <v>-148314.3799999999</v>
      </c>
      <c r="F156" s="86">
        <f>D156/C156</f>
        <v>0.8842898841715952</v>
      </c>
    </row>
    <row r="157" spans="1:6" s="39" customFormat="1" ht="21.75" customHeight="1">
      <c r="A157" s="14" t="s">
        <v>221</v>
      </c>
      <c r="B157" s="28" t="s">
        <v>223</v>
      </c>
      <c r="C157" s="42">
        <f>C158</f>
        <v>500458046</v>
      </c>
      <c r="D157" s="42">
        <f>D158</f>
        <v>516576901.53</v>
      </c>
      <c r="E157" s="42">
        <f t="shared" si="17"/>
        <v>16118855.529999971</v>
      </c>
      <c r="F157" s="87">
        <f>F158</f>
        <v>1.0322082053807162</v>
      </c>
    </row>
    <row r="158" spans="1:6" s="39" customFormat="1" ht="21.75" customHeight="1">
      <c r="A158" s="8" t="s">
        <v>222</v>
      </c>
      <c r="B158" s="19" t="s">
        <v>224</v>
      </c>
      <c r="C158" s="33">
        <v>500458046</v>
      </c>
      <c r="D158" s="33">
        <v>516576901.53</v>
      </c>
      <c r="E158" s="33">
        <f t="shared" si="17"/>
        <v>16118855.529999971</v>
      </c>
      <c r="F158" s="86">
        <f>D158/C158</f>
        <v>1.0322082053807162</v>
      </c>
    </row>
    <row r="159" spans="1:7" s="39" customFormat="1" ht="24" customHeight="1">
      <c r="A159" s="68" t="s">
        <v>203</v>
      </c>
      <c r="B159" s="72" t="s">
        <v>176</v>
      </c>
      <c r="C159" s="70">
        <f>C160+C162+C168+C164+C166</f>
        <v>18774395</v>
      </c>
      <c r="D159" s="70">
        <f>D160+D162+D168+D164+D166</f>
        <v>38700185.71</v>
      </c>
      <c r="E159" s="70">
        <f>D159-C159</f>
        <v>19925790.71</v>
      </c>
      <c r="F159" s="84" t="s">
        <v>145</v>
      </c>
      <c r="G159" s="56"/>
    </row>
    <row r="160" spans="1:6" s="39" customFormat="1" ht="71.25" customHeight="1">
      <c r="A160" s="14" t="s">
        <v>300</v>
      </c>
      <c r="B160" s="28" t="s">
        <v>301</v>
      </c>
      <c r="C160" s="16">
        <f>C161</f>
        <v>0</v>
      </c>
      <c r="D160" s="16">
        <f>D161</f>
        <v>28239540.43</v>
      </c>
      <c r="E160" s="16">
        <f>E161</f>
        <v>-28239540.43</v>
      </c>
      <c r="F160" s="87" t="s">
        <v>145</v>
      </c>
    </row>
    <row r="161" spans="1:6" s="39" customFormat="1" ht="74.25" customHeight="1">
      <c r="A161" s="8" t="s">
        <v>302</v>
      </c>
      <c r="B161" s="19" t="s">
        <v>303</v>
      </c>
      <c r="C161" s="18">
        <v>0</v>
      </c>
      <c r="D161" s="16">
        <v>28239540.43</v>
      </c>
      <c r="E161" s="33">
        <f>C161-D161</f>
        <v>-28239540.43</v>
      </c>
      <c r="F161" s="86" t="s">
        <v>145</v>
      </c>
    </row>
    <row r="162" spans="1:6" s="39" customFormat="1" ht="89.25" customHeight="1">
      <c r="A162" s="14" t="s">
        <v>304</v>
      </c>
      <c r="B162" s="28" t="s">
        <v>305</v>
      </c>
      <c r="C162" s="16">
        <f>C163</f>
        <v>0</v>
      </c>
      <c r="D162" s="16">
        <f>D163</f>
        <v>0</v>
      </c>
      <c r="E162" s="16">
        <f>E163</f>
        <v>0</v>
      </c>
      <c r="F162" s="87" t="s">
        <v>145</v>
      </c>
    </row>
    <row r="163" spans="1:6" s="39" customFormat="1" ht="89.25" customHeight="1">
      <c r="A163" s="8" t="s">
        <v>306</v>
      </c>
      <c r="B163" s="19" t="s">
        <v>307</v>
      </c>
      <c r="C163" s="18">
        <v>0</v>
      </c>
      <c r="D163" s="16">
        <v>0</v>
      </c>
      <c r="E163" s="33">
        <f>C163-D163</f>
        <v>0</v>
      </c>
      <c r="F163" s="86" t="s">
        <v>145</v>
      </c>
    </row>
    <row r="164" spans="1:6" s="39" customFormat="1" ht="40.5" customHeight="1">
      <c r="A164" s="14" t="s">
        <v>329</v>
      </c>
      <c r="B164" s="28" t="s">
        <v>330</v>
      </c>
      <c r="C164" s="16">
        <f>C165</f>
        <v>1000000</v>
      </c>
      <c r="D164" s="16">
        <f>D165</f>
        <v>0</v>
      </c>
      <c r="E164" s="16">
        <f>E165</f>
        <v>1000000</v>
      </c>
      <c r="F164" s="87">
        <f>D164/C164</f>
        <v>0</v>
      </c>
    </row>
    <row r="165" spans="1:6" s="39" customFormat="1" ht="44.25" customHeight="1">
      <c r="A165" s="8" t="s">
        <v>331</v>
      </c>
      <c r="B165" s="19" t="s">
        <v>332</v>
      </c>
      <c r="C165" s="18">
        <v>1000000</v>
      </c>
      <c r="D165" s="16">
        <v>0</v>
      </c>
      <c r="E165" s="33">
        <f>C165-D165</f>
        <v>1000000</v>
      </c>
      <c r="F165" s="86">
        <f>D165/C165</f>
        <v>0</v>
      </c>
    </row>
    <row r="166" spans="1:6" s="39" customFormat="1" ht="44.25" customHeight="1">
      <c r="A166" s="14" t="s">
        <v>340</v>
      </c>
      <c r="B166" s="28" t="s">
        <v>343</v>
      </c>
      <c r="C166" s="16">
        <f>C167</f>
        <v>0</v>
      </c>
      <c r="D166" s="16">
        <f>D167</f>
        <v>4777963.45</v>
      </c>
      <c r="E166" s="16">
        <f>E167</f>
        <v>-4777963.45</v>
      </c>
      <c r="F166" s="87" t="s">
        <v>145</v>
      </c>
    </row>
    <row r="167" spans="1:6" s="39" customFormat="1" ht="51.75" customHeight="1">
      <c r="A167" s="8" t="s">
        <v>341</v>
      </c>
      <c r="B167" s="19" t="s">
        <v>342</v>
      </c>
      <c r="C167" s="18">
        <v>0</v>
      </c>
      <c r="D167" s="16">
        <v>4777963.45</v>
      </c>
      <c r="E167" s="33">
        <f>C167-D167</f>
        <v>-4777963.45</v>
      </c>
      <c r="F167" s="86" t="s">
        <v>145</v>
      </c>
    </row>
    <row r="168" spans="1:6" s="75" customFormat="1" ht="44.25" customHeight="1">
      <c r="A168" s="14" t="s">
        <v>265</v>
      </c>
      <c r="B168" s="28" t="s">
        <v>266</v>
      </c>
      <c r="C168" s="16">
        <f>C169</f>
        <v>17774395</v>
      </c>
      <c r="D168" s="16">
        <f>D169</f>
        <v>5682681.83</v>
      </c>
      <c r="E168" s="16">
        <f>E169</f>
        <v>12091713.17</v>
      </c>
      <c r="F168" s="87">
        <f>F169</f>
        <v>0.31971168807714695</v>
      </c>
    </row>
    <row r="169" spans="1:6" s="75" customFormat="1" ht="42" customHeight="1">
      <c r="A169" s="8" t="s">
        <v>267</v>
      </c>
      <c r="B169" s="19" t="s">
        <v>268</v>
      </c>
      <c r="C169" s="18">
        <v>17774395</v>
      </c>
      <c r="D169" s="18">
        <v>5682681.83</v>
      </c>
      <c r="E169" s="33">
        <f>C169-D169</f>
        <v>12091713.17</v>
      </c>
      <c r="F169" s="86">
        <f>D169/C169</f>
        <v>0.31971168807714695</v>
      </c>
    </row>
    <row r="170" spans="1:6" s="39" customFormat="1" ht="28.5" customHeight="1">
      <c r="A170" s="68" t="s">
        <v>204</v>
      </c>
      <c r="B170" s="76" t="s">
        <v>186</v>
      </c>
      <c r="C170" s="70">
        <f aca="true" t="shared" si="18" ref="C170:E171">C171</f>
        <v>0</v>
      </c>
      <c r="D170" s="70">
        <f t="shared" si="18"/>
        <v>-38.6</v>
      </c>
      <c r="E170" s="70">
        <f t="shared" si="18"/>
        <v>38.6</v>
      </c>
      <c r="F170" s="70" t="s">
        <v>145</v>
      </c>
    </row>
    <row r="171" spans="1:6" s="39" customFormat="1" ht="33.75" customHeight="1">
      <c r="A171" s="14" t="s">
        <v>205</v>
      </c>
      <c r="B171" s="28" t="s">
        <v>187</v>
      </c>
      <c r="C171" s="16">
        <f t="shared" si="18"/>
        <v>0</v>
      </c>
      <c r="D171" s="16">
        <f t="shared" si="18"/>
        <v>-38.6</v>
      </c>
      <c r="E171" s="16">
        <f t="shared" si="18"/>
        <v>38.6</v>
      </c>
      <c r="F171" s="42" t="s">
        <v>145</v>
      </c>
    </row>
    <row r="172" spans="1:6" s="39" customFormat="1" ht="30.75" customHeight="1">
      <c r="A172" s="8" t="s">
        <v>206</v>
      </c>
      <c r="B172" s="27" t="s">
        <v>187</v>
      </c>
      <c r="C172" s="33">
        <v>0</v>
      </c>
      <c r="D172" s="33">
        <v>-38.6</v>
      </c>
      <c r="E172" s="33">
        <f>C172-D172</f>
        <v>38.6</v>
      </c>
      <c r="F172" s="33" t="s">
        <v>145</v>
      </c>
    </row>
    <row r="173" spans="1:6" ht="69" customHeight="1">
      <c r="A173" s="68" t="s">
        <v>177</v>
      </c>
      <c r="B173" s="76" t="s">
        <v>178</v>
      </c>
      <c r="C173" s="70">
        <f>C174</f>
        <v>3875.29</v>
      </c>
      <c r="D173" s="70">
        <f>D174</f>
        <v>235825.73</v>
      </c>
      <c r="E173" s="70">
        <f aca="true" t="shared" si="19" ref="E173:E181">D173-C173</f>
        <v>231950.44</v>
      </c>
      <c r="F173" s="81" t="s">
        <v>145</v>
      </c>
    </row>
    <row r="174" spans="1:6" ht="40.5" customHeight="1">
      <c r="A174" s="41" t="s">
        <v>207</v>
      </c>
      <c r="B174" s="77" t="s">
        <v>179</v>
      </c>
      <c r="C174" s="42">
        <f>C175</f>
        <v>3875.29</v>
      </c>
      <c r="D174" s="42">
        <f>D175</f>
        <v>235825.73</v>
      </c>
      <c r="E174" s="42">
        <f t="shared" si="19"/>
        <v>231950.44</v>
      </c>
      <c r="F174" s="62" t="s">
        <v>145</v>
      </c>
    </row>
    <row r="175" spans="1:6" ht="30.75" customHeight="1">
      <c r="A175" s="37" t="s">
        <v>208</v>
      </c>
      <c r="B175" s="38" t="s">
        <v>180</v>
      </c>
      <c r="C175" s="33">
        <f>C176+C177</f>
        <v>3875.29</v>
      </c>
      <c r="D175" s="33">
        <f>D176+D177</f>
        <v>235825.73</v>
      </c>
      <c r="E175" s="33">
        <f t="shared" si="19"/>
        <v>231950.44</v>
      </c>
      <c r="F175" s="62" t="s">
        <v>145</v>
      </c>
    </row>
    <row r="176" spans="1:6" s="22" customFormat="1" ht="47.25" customHeight="1">
      <c r="A176" s="8" t="s">
        <v>209</v>
      </c>
      <c r="B176" s="27" t="s">
        <v>181</v>
      </c>
      <c r="C176" s="18">
        <v>0.14</v>
      </c>
      <c r="D176" s="18">
        <v>0</v>
      </c>
      <c r="E176" s="42">
        <f t="shared" si="19"/>
        <v>-0.14</v>
      </c>
      <c r="F176" s="62" t="s">
        <v>145</v>
      </c>
    </row>
    <row r="177" spans="1:6" s="22" customFormat="1" ht="47.25" customHeight="1">
      <c r="A177" s="8" t="s">
        <v>269</v>
      </c>
      <c r="B177" s="27" t="s">
        <v>270</v>
      </c>
      <c r="C177" s="18">
        <v>3875.15</v>
      </c>
      <c r="D177" s="18">
        <v>235825.73</v>
      </c>
      <c r="E177" s="33">
        <f t="shared" si="19"/>
        <v>231950.58000000002</v>
      </c>
      <c r="F177" s="62" t="s">
        <v>145</v>
      </c>
    </row>
    <row r="178" spans="1:6" ht="42.75" customHeight="1">
      <c r="A178" s="68" t="s">
        <v>210</v>
      </c>
      <c r="B178" s="76" t="s">
        <v>182</v>
      </c>
      <c r="C178" s="70">
        <f>C180</f>
        <v>-47221.54</v>
      </c>
      <c r="D178" s="70">
        <f>D180</f>
        <v>-3373878.75</v>
      </c>
      <c r="E178" s="70">
        <f t="shared" si="19"/>
        <v>-3326657.21</v>
      </c>
      <c r="F178" s="81" t="s">
        <v>145</v>
      </c>
    </row>
    <row r="179" spans="1:6" ht="55.5" customHeight="1">
      <c r="A179" s="37" t="s">
        <v>211</v>
      </c>
      <c r="B179" s="38" t="s">
        <v>183</v>
      </c>
      <c r="C179" s="33">
        <f>C180</f>
        <v>-47221.54</v>
      </c>
      <c r="D179" s="33">
        <f>D180</f>
        <v>-3373878.75</v>
      </c>
      <c r="E179" s="33">
        <f t="shared" si="19"/>
        <v>-3326657.21</v>
      </c>
      <c r="F179" s="62" t="s">
        <v>145</v>
      </c>
    </row>
    <row r="180" spans="1:6" ht="58.5" customHeight="1">
      <c r="A180" s="8" t="s">
        <v>212</v>
      </c>
      <c r="B180" s="27" t="s">
        <v>184</v>
      </c>
      <c r="C180" s="18">
        <v>-47221.54</v>
      </c>
      <c r="D180" s="18">
        <v>-3373878.75</v>
      </c>
      <c r="E180" s="33">
        <f t="shared" si="19"/>
        <v>-3326657.21</v>
      </c>
      <c r="F180" s="62" t="s">
        <v>145</v>
      </c>
    </row>
    <row r="181" spans="1:6" s="75" customFormat="1" ht="27" customHeight="1">
      <c r="A181" s="78" t="s">
        <v>185</v>
      </c>
      <c r="B181" s="79"/>
      <c r="C181" s="80">
        <f>C10+C122</f>
        <v>1343118644.36</v>
      </c>
      <c r="D181" s="80">
        <f>D10+D122</f>
        <v>1478363921.48</v>
      </c>
      <c r="E181" s="80">
        <f t="shared" si="19"/>
        <v>135245277.12000012</v>
      </c>
      <c r="F181" s="85">
        <f>D181/C181</f>
        <v>1.100694959218919</v>
      </c>
    </row>
    <row r="183" spans="1:6" ht="23.25" customHeight="1">
      <c r="A183" s="91"/>
      <c r="B183" s="91"/>
      <c r="C183" s="91"/>
      <c r="D183" s="91"/>
      <c r="E183" s="91"/>
      <c r="F183" s="91"/>
    </row>
    <row r="185" spans="3:4" ht="12.75">
      <c r="C185" s="12"/>
      <c r="D185" s="12"/>
    </row>
    <row r="186" ht="12.75">
      <c r="C186" s="12"/>
    </row>
  </sheetData>
  <sheetProtection/>
  <mergeCells count="6">
    <mergeCell ref="A6:E6"/>
    <mergeCell ref="B1:C1"/>
    <mergeCell ref="B2:C2"/>
    <mergeCell ref="B3:C3"/>
    <mergeCell ref="A4:F4"/>
    <mergeCell ref="A183:F183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2021-09-15T12:31:17Z</dcterms:modified>
  <cp:category/>
  <cp:version/>
  <cp:contentType/>
  <cp:contentStatus/>
</cp:coreProperties>
</file>