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Прил.на 01.02.20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<sst xmlns="http://schemas.openxmlformats.org/spreadsheetml/2006/main" count="88" uniqueCount="50">
  <si>
    <t>Приложение</t>
  </si>
  <si>
    <t>к постановлению Правительства</t>
  </si>
  <si>
    <t>Мурманской области</t>
  </si>
  <si>
    <t>от  19.01.2007   № 14-ПП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</si>
  <si>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</si>
  <si>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</si>
  <si>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</si>
  <si>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</si>
  <si>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</si>
  <si>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</si>
  <si>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</si>
  <si>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</si>
  <si>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</si>
  <si>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</si>
  <si>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</si>
  <si>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</si>
  <si>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</si>
  <si>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</si>
  <si>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</si>
  <si>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</si>
  <si>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</si>
  <si>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</si>
  <si>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</si>
  <si>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</si>
  <si>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</si>
  <si>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</si>
  <si>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</si>
  <si>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</si>
  <si>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</si>
  <si>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</si>
  <si>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</si>
  <si>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</si>
  <si>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</si>
  <si>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</si>
  <si>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</si>
  <si>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</si>
  <si>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Бюджет Мурманской области - Министерство финансов Мурманской области</t>
  </si>
  <si>
    <t>ПАО "Сбербанк России"</t>
  </si>
  <si>
    <t>3.2.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</si>
  <si>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</si>
  <si>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</si>
  <si>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финансирование дефицита, погашение мун.долга</t>
  </si>
  <si>
    <t>4.2.</t>
  </si>
  <si>
    <t>№3511203237719000001 от 17.06.2019</t>
  </si>
  <si>
    <t>№ 12-19 от 06.11.2019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</si>
  <si>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</si>
  <si>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</si>
  <si>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07.10.2021 - 7 250 000,00</t>
  </si>
  <si>
    <t>07.10.2022 - 7 250 000,00</t>
  </si>
  <si>
    <t>на "01" февраля  2020 года.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</si>
</sst>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3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3" xfId="0" applyFont="1" applyFill="1" applyBorder="1" applyAlignment="1">
      <alignment vertical="top" wrapText="1"/>
    </xf>
    <xf numFmtId="171" fontId="1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14" fontId="1" fillId="0" borderId="14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14" fontId="1" fillId="33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14" fontId="1" fillId="33" borderId="15" xfId="0" applyNumberFormat="1" applyFont="1" applyFill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17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71" fontId="10" fillId="0" borderId="14" xfId="0" applyNumberFormat="1" applyFont="1" applyBorder="1" applyAlignment="1">
      <alignment horizontal="center"/>
    </xf>
    <xf numFmtId="171" fontId="10" fillId="0" borderId="17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17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7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pane ySplit="9" topLeftCell="A13" activePane="bottomLeft" state="frozen"/>
      <selection pane="topLeft" activeCell="L22" sqref="L22"/>
      <selection pane="bottomLeft" activeCell="A36" sqref="A36:IV37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3.1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4"/>
      <c r="O1" s="67" t="s">
        <v>0</v>
      </c>
      <c r="P1" s="67"/>
      <c r="Q1" s="67"/>
    </row>
    <row r="2" spans="15:17" ht="15.75">
      <c r="O2" s="67" t="s">
        <v>1</v>
      </c>
      <c r="P2" s="67"/>
      <c r="Q2" s="67"/>
    </row>
    <row r="3" spans="15:17" ht="15.75">
      <c r="O3" s="67" t="s">
        <v>2</v>
      </c>
      <c r="P3" s="67"/>
      <c r="Q3" s="67"/>
    </row>
    <row r="4" spans="2:17" ht="15" customHeight="1">
      <c r="B4" s="7"/>
      <c r="C4" s="7"/>
      <c r="D4" s="7"/>
      <c r="E4" s="7"/>
      <c r="F4" s="7"/>
      <c r="G4" s="7"/>
      <c r="H4" s="7"/>
      <c r="I4" s="7"/>
      <c r="J4" s="7"/>
      <c r="K4" s="7"/>
      <c r="O4" s="67" t="s">
        <v>3</v>
      </c>
      <c r="P4" s="67"/>
      <c r="Q4" s="67"/>
    </row>
    <row r="5" spans="1:20" ht="15.75" customHeight="1">
      <c r="A5" s="8"/>
      <c r="B5" s="9" t="s">
        <v>34</v>
      </c>
      <c r="C5" s="9"/>
      <c r="D5" s="9"/>
      <c r="E5" s="9"/>
      <c r="F5" s="9"/>
      <c r="G5" s="10"/>
      <c r="H5" s="10"/>
      <c r="I5" s="10"/>
      <c r="J5" s="10"/>
      <c r="K5" s="10"/>
      <c r="L5" s="11"/>
      <c r="M5" s="11"/>
      <c r="N5" s="11"/>
      <c r="O5" s="11"/>
      <c r="P5" s="11"/>
      <c r="Q5" s="8"/>
      <c r="R5" s="8"/>
      <c r="S5" s="8"/>
      <c r="T5" s="8"/>
    </row>
    <row r="6" spans="1:20" ht="16.5" customHeight="1">
      <c r="A6" s="8"/>
      <c r="B6" s="12" t="s">
        <v>49</v>
      </c>
      <c r="C6" s="13"/>
      <c r="D6" s="13"/>
      <c r="E6" s="14"/>
      <c r="F6" s="14"/>
      <c r="G6" s="15" t="s">
        <v>4</v>
      </c>
      <c r="H6" s="16"/>
      <c r="I6" s="16"/>
      <c r="J6" s="16"/>
      <c r="K6" s="16"/>
      <c r="L6" s="16"/>
      <c r="Q6" s="8"/>
      <c r="R6" s="8"/>
      <c r="S6" s="8"/>
      <c r="T6" s="8"/>
    </row>
    <row r="7" spans="1:23" ht="15" customHeight="1">
      <c r="A7" s="10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8"/>
      <c r="O7" s="18"/>
      <c r="P7" s="20" t="s">
        <v>5</v>
      </c>
      <c r="Q7" s="18"/>
      <c r="R7" s="21"/>
      <c r="S7" s="21"/>
      <c r="T7" s="21"/>
      <c r="U7" s="1"/>
      <c r="V7" s="1"/>
      <c r="W7" s="2"/>
    </row>
    <row r="8" spans="1:23" ht="59.25" customHeight="1">
      <c r="A8" s="68" t="s">
        <v>6</v>
      </c>
      <c r="B8" s="70" t="s">
        <v>7</v>
      </c>
      <c r="C8" s="72" t="s">
        <v>8</v>
      </c>
      <c r="D8" s="72" t="s">
        <v>9</v>
      </c>
      <c r="E8" s="73" t="s">
        <v>10</v>
      </c>
      <c r="F8" s="73" t="s">
        <v>11</v>
      </c>
      <c r="G8" s="75" t="s">
        <v>12</v>
      </c>
      <c r="H8" s="75"/>
      <c r="I8" s="76" t="s">
        <v>13</v>
      </c>
      <c r="J8" s="77"/>
      <c r="K8" s="76" t="s">
        <v>35</v>
      </c>
      <c r="L8" s="77"/>
      <c r="M8" s="76" t="s">
        <v>14</v>
      </c>
      <c r="N8" s="77"/>
      <c r="O8" s="73" t="s">
        <v>15</v>
      </c>
      <c r="P8" s="72" t="s">
        <v>16</v>
      </c>
      <c r="Q8" s="72" t="s">
        <v>17</v>
      </c>
      <c r="R8" s="21"/>
      <c r="S8" s="21"/>
      <c r="T8" s="21"/>
      <c r="U8" s="1"/>
      <c r="V8" s="1"/>
      <c r="W8" s="2"/>
    </row>
    <row r="9" spans="1:23" ht="24" customHeight="1">
      <c r="A9" s="69"/>
      <c r="B9" s="71"/>
      <c r="C9" s="69"/>
      <c r="D9" s="69"/>
      <c r="E9" s="74"/>
      <c r="F9" s="74"/>
      <c r="G9" s="23" t="s">
        <v>18</v>
      </c>
      <c r="H9" s="23" t="s">
        <v>19</v>
      </c>
      <c r="I9" s="24" t="s">
        <v>20</v>
      </c>
      <c r="J9" s="22" t="s">
        <v>21</v>
      </c>
      <c r="K9" s="24" t="s">
        <v>20</v>
      </c>
      <c r="L9" s="22" t="s">
        <v>21</v>
      </c>
      <c r="M9" s="22" t="s">
        <v>20</v>
      </c>
      <c r="N9" s="25" t="s">
        <v>21</v>
      </c>
      <c r="O9" s="74"/>
      <c r="P9" s="69"/>
      <c r="Q9" s="78"/>
      <c r="R9" s="26"/>
      <c r="S9" s="26"/>
      <c r="T9" s="26"/>
      <c r="U9" s="2"/>
      <c r="V9" s="2"/>
      <c r="W9" s="2"/>
    </row>
    <row r="10" spans="1:23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8">
        <v>17</v>
      </c>
      <c r="R10" s="8"/>
      <c r="S10" s="26"/>
      <c r="T10" s="26"/>
      <c r="U10" s="2"/>
      <c r="V10" s="2"/>
      <c r="W10" s="2"/>
    </row>
    <row r="11" spans="1:20" s="2" customFormat="1" ht="17.25" customHeight="1">
      <c r="A11" s="79" t="s">
        <v>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26"/>
      <c r="S11" s="26"/>
      <c r="T11" s="26"/>
    </row>
    <row r="12" spans="1:20" s="2" customFormat="1" ht="14.25" customHeight="1">
      <c r="A12" s="29" t="s">
        <v>23</v>
      </c>
      <c r="B12" s="29"/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1">
        <v>0</v>
      </c>
      <c r="R12" s="26"/>
      <c r="S12" s="26"/>
      <c r="T12" s="26"/>
    </row>
    <row r="13" spans="1:20" s="2" customFormat="1" ht="15" customHeight="1">
      <c r="A13" s="29"/>
      <c r="B13" s="32" t="s">
        <v>24</v>
      </c>
      <c r="C13" s="29" t="s">
        <v>25</v>
      </c>
      <c r="D13" s="29"/>
      <c r="E13" s="29" t="s">
        <v>25</v>
      </c>
      <c r="F13" s="29" t="s">
        <v>25</v>
      </c>
      <c r="G13" s="29"/>
      <c r="H13" s="29"/>
      <c r="I13" s="29"/>
      <c r="J13" s="29"/>
      <c r="K13" s="29"/>
      <c r="L13" s="29"/>
      <c r="M13" s="29"/>
      <c r="N13" s="29"/>
      <c r="O13" s="29"/>
      <c r="P13" s="29" t="s">
        <v>25</v>
      </c>
      <c r="Q13" s="29" t="s">
        <v>25</v>
      </c>
      <c r="R13" s="26"/>
      <c r="S13" s="26"/>
      <c r="T13" s="26"/>
    </row>
    <row r="14" spans="1:20" ht="17.25" customHeight="1">
      <c r="A14" s="81" t="s">
        <v>26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8"/>
      <c r="S14" s="8"/>
      <c r="T14" s="8"/>
    </row>
    <row r="15" spans="1:20" ht="17.25" customHeight="1">
      <c r="A15" s="33" t="s">
        <v>27</v>
      </c>
      <c r="B15" s="32"/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  <c r="R15" s="8"/>
      <c r="S15" s="8"/>
      <c r="T15" s="8"/>
    </row>
    <row r="16" spans="1:20" ht="15" customHeight="1">
      <c r="A16" s="33"/>
      <c r="B16" s="32" t="s">
        <v>24</v>
      </c>
      <c r="C16" s="29" t="s">
        <v>25</v>
      </c>
      <c r="D16" s="29"/>
      <c r="E16" s="29" t="s">
        <v>25</v>
      </c>
      <c r="F16" s="29" t="s">
        <v>25</v>
      </c>
      <c r="G16" s="29"/>
      <c r="H16" s="29"/>
      <c r="I16" s="29"/>
      <c r="J16" s="29"/>
      <c r="K16" s="29"/>
      <c r="L16" s="29"/>
      <c r="M16" s="29"/>
      <c r="N16" s="29"/>
      <c r="O16" s="29"/>
      <c r="P16" s="29" t="s">
        <v>25</v>
      </c>
      <c r="Q16" s="29" t="s">
        <v>25</v>
      </c>
      <c r="R16" s="8"/>
      <c r="S16" s="8"/>
      <c r="T16" s="8"/>
    </row>
    <row r="17" spans="1:20" ht="18" customHeight="1">
      <c r="A17" s="81" t="s">
        <v>28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8"/>
      <c r="S17" s="8"/>
      <c r="T17" s="8"/>
    </row>
    <row r="18" spans="1:20" ht="60" customHeight="1">
      <c r="A18" s="49" t="s">
        <v>29</v>
      </c>
      <c r="B18" s="64" t="s">
        <v>36</v>
      </c>
      <c r="C18" s="57" t="s">
        <v>39</v>
      </c>
      <c r="D18" s="58">
        <v>30000000</v>
      </c>
      <c r="E18" s="59">
        <v>0.1</v>
      </c>
      <c r="F18" s="60">
        <v>44134</v>
      </c>
      <c r="G18" s="61">
        <v>43067</v>
      </c>
      <c r="H18" s="62">
        <v>30000000</v>
      </c>
      <c r="I18" s="36"/>
      <c r="J18" s="50"/>
      <c r="K18" s="36"/>
      <c r="L18" s="62">
        <f>2794.52+30000+30000</f>
        <v>62794.52</v>
      </c>
      <c r="M18" s="62">
        <v>30000000</v>
      </c>
      <c r="N18" s="30"/>
      <c r="O18" s="36"/>
      <c r="P18" s="56" t="s">
        <v>40</v>
      </c>
      <c r="Q18" s="35">
        <v>44134</v>
      </c>
      <c r="R18" s="8"/>
      <c r="S18" s="8"/>
      <c r="T18" s="8"/>
    </row>
    <row r="19" spans="1:20" ht="30.75" customHeight="1">
      <c r="A19" s="86" t="s">
        <v>38</v>
      </c>
      <c r="B19" s="89" t="s">
        <v>36</v>
      </c>
      <c r="C19" s="89" t="s">
        <v>44</v>
      </c>
      <c r="D19" s="92">
        <v>21750000</v>
      </c>
      <c r="E19" s="92">
        <v>0.1</v>
      </c>
      <c r="F19" s="35" t="s">
        <v>46</v>
      </c>
      <c r="G19" s="95">
        <v>43776</v>
      </c>
      <c r="H19" s="98">
        <v>21750000</v>
      </c>
      <c r="I19" s="101"/>
      <c r="J19" s="104"/>
      <c r="K19" s="101"/>
      <c r="L19" s="98">
        <v>3277.4</v>
      </c>
      <c r="M19" s="98">
        <v>21750000</v>
      </c>
      <c r="N19" s="107"/>
      <c r="O19" s="101"/>
      <c r="P19" s="110" t="s">
        <v>45</v>
      </c>
      <c r="Q19" s="113">
        <v>44841</v>
      </c>
      <c r="R19" s="8"/>
      <c r="S19" s="8"/>
      <c r="T19" s="8"/>
    </row>
    <row r="20" spans="1:20" ht="25.5" customHeight="1">
      <c r="A20" s="87"/>
      <c r="B20" s="90"/>
      <c r="C20" s="90"/>
      <c r="D20" s="93"/>
      <c r="E20" s="93"/>
      <c r="F20" s="35" t="s">
        <v>47</v>
      </c>
      <c r="G20" s="96"/>
      <c r="H20" s="99"/>
      <c r="I20" s="102"/>
      <c r="J20" s="105"/>
      <c r="K20" s="102"/>
      <c r="L20" s="99"/>
      <c r="M20" s="99"/>
      <c r="N20" s="108"/>
      <c r="O20" s="102"/>
      <c r="P20" s="111"/>
      <c r="Q20" s="114"/>
      <c r="R20" s="8"/>
      <c r="S20" s="8"/>
      <c r="T20" s="8"/>
    </row>
    <row r="21" spans="1:20" ht="21.75" customHeight="1">
      <c r="A21" s="88"/>
      <c r="B21" s="91"/>
      <c r="C21" s="91"/>
      <c r="D21" s="94"/>
      <c r="E21" s="94"/>
      <c r="F21" s="35" t="s">
        <v>48</v>
      </c>
      <c r="G21" s="97"/>
      <c r="H21" s="100"/>
      <c r="I21" s="103"/>
      <c r="J21" s="106"/>
      <c r="K21" s="103"/>
      <c r="L21" s="100"/>
      <c r="M21" s="100"/>
      <c r="N21" s="109"/>
      <c r="O21" s="103"/>
      <c r="P21" s="112"/>
      <c r="Q21" s="115"/>
      <c r="R21" s="8"/>
      <c r="S21" s="8"/>
      <c r="T21" s="8"/>
    </row>
    <row r="22" spans="1:20" ht="13.5" customHeight="1">
      <c r="A22" s="33"/>
      <c r="B22" s="32" t="s">
        <v>24</v>
      </c>
      <c r="C22" s="29" t="s">
        <v>25</v>
      </c>
      <c r="D22" s="37">
        <f>SUM(D18:D21)</f>
        <v>51750000</v>
      </c>
      <c r="E22" s="29" t="s">
        <v>25</v>
      </c>
      <c r="F22" s="29" t="s">
        <v>25</v>
      </c>
      <c r="G22" s="29"/>
      <c r="H22" s="37">
        <f aca="true" t="shared" si="0" ref="H22:M22">SUM(H18:H19)</f>
        <v>51750000</v>
      </c>
      <c r="I22" s="37">
        <f t="shared" si="0"/>
        <v>0</v>
      </c>
      <c r="J22" s="37">
        <f t="shared" si="0"/>
        <v>0</v>
      </c>
      <c r="K22" s="37">
        <f t="shared" si="0"/>
        <v>0</v>
      </c>
      <c r="L22" s="37">
        <f t="shared" si="0"/>
        <v>66071.92</v>
      </c>
      <c r="M22" s="37">
        <f t="shared" si="0"/>
        <v>51750000</v>
      </c>
      <c r="N22" s="30"/>
      <c r="O22" s="36"/>
      <c r="P22" s="29" t="s">
        <v>25</v>
      </c>
      <c r="Q22" s="29" t="s">
        <v>25</v>
      </c>
      <c r="R22" s="8"/>
      <c r="S22" s="8"/>
      <c r="T22" s="8"/>
    </row>
    <row r="23" spans="1:20" ht="17.25" customHeight="1">
      <c r="A23" s="81" t="s">
        <v>30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"/>
      <c r="S23" s="8"/>
      <c r="T23" s="8"/>
    </row>
    <row r="24" spans="1:20" ht="32.25" customHeight="1">
      <c r="A24" s="116" t="s">
        <v>42</v>
      </c>
      <c r="B24" s="89" t="s">
        <v>37</v>
      </c>
      <c r="C24" s="89" t="s">
        <v>43</v>
      </c>
      <c r="D24" s="92">
        <v>217800000</v>
      </c>
      <c r="E24" s="89">
        <v>9.93851</v>
      </c>
      <c r="F24" s="95">
        <v>44195</v>
      </c>
      <c r="G24" s="63">
        <v>43636</v>
      </c>
      <c r="H24" s="55">
        <v>166000000</v>
      </c>
      <c r="I24" s="119"/>
      <c r="J24" s="104">
        <f>1753848.32</f>
        <v>1753848.32</v>
      </c>
      <c r="K24" s="119">
        <f>19500000+6000000+20000000+7000000+5000000</f>
        <v>57500000</v>
      </c>
      <c r="L24" s="119">
        <f>9380907.86+1753848.32</f>
        <v>11134756.18</v>
      </c>
      <c r="M24" s="92">
        <f>H24+H25+H26+H27+H28-K24+H29</f>
        <v>217800000</v>
      </c>
      <c r="N24" s="55"/>
      <c r="O24" s="55"/>
      <c r="P24" s="110" t="s">
        <v>41</v>
      </c>
      <c r="Q24" s="113">
        <v>44195</v>
      </c>
      <c r="R24" s="8"/>
      <c r="S24" s="8"/>
      <c r="T24" s="8"/>
    </row>
    <row r="25" spans="1:20" ht="27.75" customHeight="1">
      <c r="A25" s="117"/>
      <c r="B25" s="90"/>
      <c r="C25" s="90"/>
      <c r="D25" s="93"/>
      <c r="E25" s="90"/>
      <c r="F25" s="90"/>
      <c r="G25" s="63">
        <v>43647</v>
      </c>
      <c r="H25" s="55">
        <v>20000000</v>
      </c>
      <c r="I25" s="120"/>
      <c r="J25" s="105"/>
      <c r="K25" s="120"/>
      <c r="L25" s="120"/>
      <c r="M25" s="93"/>
      <c r="N25" s="55"/>
      <c r="O25" s="55"/>
      <c r="P25" s="111"/>
      <c r="Q25" s="114"/>
      <c r="R25" s="8"/>
      <c r="S25" s="8"/>
      <c r="T25" s="8"/>
    </row>
    <row r="26" spans="1:20" ht="28.5" customHeight="1">
      <c r="A26" s="117"/>
      <c r="B26" s="90"/>
      <c r="C26" s="90"/>
      <c r="D26" s="93"/>
      <c r="E26" s="90"/>
      <c r="F26" s="90"/>
      <c r="G26" s="63">
        <v>43713</v>
      </c>
      <c r="H26" s="55">
        <v>30000000</v>
      </c>
      <c r="I26" s="120"/>
      <c r="J26" s="105"/>
      <c r="K26" s="120"/>
      <c r="L26" s="120"/>
      <c r="M26" s="93"/>
      <c r="N26" s="55"/>
      <c r="O26" s="55"/>
      <c r="P26" s="111"/>
      <c r="Q26" s="114"/>
      <c r="R26" s="8"/>
      <c r="S26" s="8"/>
      <c r="T26" s="8"/>
    </row>
    <row r="27" spans="1:20" ht="26.25" customHeight="1">
      <c r="A27" s="117"/>
      <c r="B27" s="90"/>
      <c r="C27" s="90"/>
      <c r="D27" s="93"/>
      <c r="E27" s="90"/>
      <c r="F27" s="90"/>
      <c r="G27" s="63">
        <v>43766</v>
      </c>
      <c r="H27" s="55">
        <v>15000000</v>
      </c>
      <c r="I27" s="120"/>
      <c r="J27" s="105"/>
      <c r="K27" s="120"/>
      <c r="L27" s="120"/>
      <c r="M27" s="93"/>
      <c r="N27" s="55"/>
      <c r="O27" s="55"/>
      <c r="P27" s="111"/>
      <c r="Q27" s="114"/>
      <c r="R27" s="8"/>
      <c r="S27" s="8"/>
      <c r="T27" s="8"/>
    </row>
    <row r="28" spans="1:20" ht="26.25" customHeight="1">
      <c r="A28" s="117"/>
      <c r="B28" s="90"/>
      <c r="C28" s="90"/>
      <c r="D28" s="93"/>
      <c r="E28" s="90"/>
      <c r="F28" s="90"/>
      <c r="G28" s="63">
        <v>43795</v>
      </c>
      <c r="H28" s="55">
        <v>15000000</v>
      </c>
      <c r="I28" s="120"/>
      <c r="J28" s="105"/>
      <c r="K28" s="120"/>
      <c r="L28" s="120"/>
      <c r="M28" s="93"/>
      <c r="N28" s="55"/>
      <c r="O28" s="55"/>
      <c r="P28" s="112"/>
      <c r="Q28" s="115"/>
      <c r="R28" s="8"/>
      <c r="S28" s="8"/>
      <c r="T28" s="8"/>
    </row>
    <row r="29" spans="1:20" ht="26.25" customHeight="1">
      <c r="A29" s="118"/>
      <c r="B29" s="91"/>
      <c r="C29" s="91"/>
      <c r="D29" s="94"/>
      <c r="E29" s="91"/>
      <c r="F29" s="91"/>
      <c r="G29" s="65">
        <v>43840</v>
      </c>
      <c r="H29" s="55">
        <v>29300000</v>
      </c>
      <c r="I29" s="121"/>
      <c r="J29" s="106"/>
      <c r="K29" s="121"/>
      <c r="L29" s="121"/>
      <c r="M29" s="94"/>
      <c r="N29" s="55"/>
      <c r="O29" s="55"/>
      <c r="P29" s="66"/>
      <c r="Q29" s="54"/>
      <c r="R29" s="8"/>
      <c r="S29" s="8"/>
      <c r="T29" s="8"/>
    </row>
    <row r="30" spans="1:20" ht="17.25" customHeight="1">
      <c r="A30" s="33"/>
      <c r="B30" s="32" t="s">
        <v>24</v>
      </c>
      <c r="C30" s="29" t="s">
        <v>25</v>
      </c>
      <c r="D30" s="38">
        <f>SUM(D24:D28)</f>
        <v>217800000</v>
      </c>
      <c r="E30" s="29" t="s">
        <v>25</v>
      </c>
      <c r="F30" s="29" t="s">
        <v>25</v>
      </c>
      <c r="G30" s="29"/>
      <c r="H30" s="38">
        <f>SUM(H24:H29)</f>
        <v>275300000</v>
      </c>
      <c r="I30" s="38">
        <f>SUM(I24:I28)</f>
        <v>0</v>
      </c>
      <c r="J30" s="38">
        <f>SUM(J24:J28)</f>
        <v>1753848.32</v>
      </c>
      <c r="K30" s="38">
        <f>SUM(K24:K28)</f>
        <v>57500000</v>
      </c>
      <c r="L30" s="38">
        <f>SUM(L24:L28)</f>
        <v>11134756.18</v>
      </c>
      <c r="M30" s="38">
        <f>SUM(M24:M28)</f>
        <v>217800000</v>
      </c>
      <c r="N30" s="38">
        <f>SUM(N24:N24)</f>
        <v>0</v>
      </c>
      <c r="O30" s="38">
        <f>SUM(O24:O24)</f>
        <v>0</v>
      </c>
      <c r="P30" s="29" t="s">
        <v>25</v>
      </c>
      <c r="Q30" s="29" t="s">
        <v>25</v>
      </c>
      <c r="R30" s="8"/>
      <c r="S30" s="8"/>
      <c r="T30" s="8"/>
    </row>
    <row r="31" spans="1:20" ht="17.25" customHeight="1">
      <c r="A31" s="81" t="s">
        <v>31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  <c r="R31" s="8"/>
      <c r="S31" s="8"/>
      <c r="T31" s="8"/>
    </row>
    <row r="32" spans="1:20" ht="13.5" customHeight="1">
      <c r="A32" s="39" t="s">
        <v>32</v>
      </c>
      <c r="B32" s="40"/>
      <c r="C32" s="41"/>
      <c r="D32" s="5"/>
      <c r="E32" s="27"/>
      <c r="F32" s="42"/>
      <c r="G32" s="43"/>
      <c r="H32" s="6"/>
      <c r="I32" s="6"/>
      <c r="J32" s="44"/>
      <c r="K32" s="6"/>
      <c r="L32" s="44"/>
      <c r="M32" s="45"/>
      <c r="N32" s="44"/>
      <c r="O32" s="44"/>
      <c r="P32" s="34"/>
      <c r="Q32" s="42"/>
      <c r="R32" s="8"/>
      <c r="S32" s="8"/>
      <c r="T32" s="8"/>
    </row>
    <row r="33" spans="1:20" ht="15.75" customHeight="1">
      <c r="A33" s="39"/>
      <c r="B33" s="46" t="s">
        <v>24</v>
      </c>
      <c r="C33" s="29" t="s">
        <v>25</v>
      </c>
      <c r="D33" s="37">
        <f>SUM(D32:D32)</f>
        <v>0</v>
      </c>
      <c r="E33" s="29" t="s">
        <v>25</v>
      </c>
      <c r="F33" s="29" t="s">
        <v>25</v>
      </c>
      <c r="G33" s="29"/>
      <c r="H33" s="37">
        <f aca="true" t="shared" si="1" ref="H33:O33">SUM(H32:H32)</f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29" t="s">
        <v>25</v>
      </c>
      <c r="Q33" s="29" t="s">
        <v>25</v>
      </c>
      <c r="R33" s="8"/>
      <c r="S33" s="8"/>
      <c r="T33" s="8"/>
    </row>
    <row r="34" spans="1:20" ht="18" customHeight="1">
      <c r="A34" s="47"/>
      <c r="B34" s="48" t="s">
        <v>33</v>
      </c>
      <c r="C34" s="29" t="s">
        <v>25</v>
      </c>
      <c r="D34" s="37">
        <f>D33+D22+D30</f>
        <v>269550000</v>
      </c>
      <c r="E34" s="29" t="s">
        <v>25</v>
      </c>
      <c r="F34" s="29" t="s">
        <v>25</v>
      </c>
      <c r="G34" s="29"/>
      <c r="H34" s="37">
        <f aca="true" t="shared" si="2" ref="H34:O34">H33+H22+H30</f>
        <v>327050000</v>
      </c>
      <c r="I34" s="37">
        <f t="shared" si="2"/>
        <v>0</v>
      </c>
      <c r="J34" s="37">
        <f t="shared" si="2"/>
        <v>1753848.32</v>
      </c>
      <c r="K34" s="37">
        <f t="shared" si="2"/>
        <v>57500000</v>
      </c>
      <c r="L34" s="37">
        <f t="shared" si="2"/>
        <v>11200828.1</v>
      </c>
      <c r="M34" s="37">
        <f t="shared" si="2"/>
        <v>269550000</v>
      </c>
      <c r="N34" s="37">
        <f t="shared" si="2"/>
        <v>0</v>
      </c>
      <c r="O34" s="37">
        <f t="shared" si="2"/>
        <v>0</v>
      </c>
      <c r="P34" s="29" t="s">
        <v>25</v>
      </c>
      <c r="Q34" s="29" t="s">
        <v>25</v>
      </c>
      <c r="R34" s="8"/>
      <c r="S34" s="8"/>
      <c r="T34" s="8"/>
    </row>
    <row r="35" spans="1:20" ht="18" customHeight="1">
      <c r="A35" s="2"/>
      <c r="B35" s="51"/>
      <c r="C35" s="52"/>
      <c r="D35" s="53"/>
      <c r="E35" s="52"/>
      <c r="F35" s="52"/>
      <c r="G35" s="52"/>
      <c r="H35" s="53"/>
      <c r="I35" s="53"/>
      <c r="J35" s="53"/>
      <c r="K35" s="53"/>
      <c r="L35" s="53"/>
      <c r="M35" s="53"/>
      <c r="N35" s="53"/>
      <c r="O35" s="53"/>
      <c r="P35" s="52"/>
      <c r="Q35" s="52"/>
      <c r="R35" s="8"/>
      <c r="S35" s="8"/>
      <c r="T35" s="8"/>
    </row>
    <row r="36" ht="21.75" customHeight="1"/>
    <row r="37" ht="30" customHeight="1"/>
    <row r="38" ht="40.5" customHeight="1"/>
    <row r="42" ht="12.75">
      <c r="B42" s="3"/>
    </row>
  </sheetData>
  <sheetProtection/>
  <mergeCells count="51">
    <mergeCell ref="Q24:Q28"/>
    <mergeCell ref="A31:Q31"/>
    <mergeCell ref="P24:P28"/>
    <mergeCell ref="F24:F29"/>
    <mergeCell ref="K24:K29"/>
    <mergeCell ref="L24:L29"/>
    <mergeCell ref="M24:M29"/>
    <mergeCell ref="I24:I29"/>
    <mergeCell ref="J24:J29"/>
    <mergeCell ref="N19:N21"/>
    <mergeCell ref="O19:O21"/>
    <mergeCell ref="P19:P21"/>
    <mergeCell ref="Q19:Q21"/>
    <mergeCell ref="A23:Q23"/>
    <mergeCell ref="A24:A29"/>
    <mergeCell ref="B24:B29"/>
    <mergeCell ref="C24:C29"/>
    <mergeCell ref="D24:D29"/>
    <mergeCell ref="E24:E29"/>
    <mergeCell ref="H19:H21"/>
    <mergeCell ref="I19:I21"/>
    <mergeCell ref="J19:J21"/>
    <mergeCell ref="K19:K21"/>
    <mergeCell ref="L19:L21"/>
    <mergeCell ref="M19:M21"/>
    <mergeCell ref="Q8:Q9"/>
    <mergeCell ref="A11:Q11"/>
    <mergeCell ref="A14:Q14"/>
    <mergeCell ref="A17:Q17"/>
    <mergeCell ref="A19:A21"/>
    <mergeCell ref="B19:B21"/>
    <mergeCell ref="C19:C21"/>
    <mergeCell ref="D19:D21"/>
    <mergeCell ref="E19:E21"/>
    <mergeCell ref="G19:G21"/>
    <mergeCell ref="G8:H8"/>
    <mergeCell ref="I8:J8"/>
    <mergeCell ref="K8:L8"/>
    <mergeCell ref="M8:N8"/>
    <mergeCell ref="O8:O9"/>
    <mergeCell ref="P8:P9"/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Полянина Александра Александровна</cp:lastModifiedBy>
  <cp:lastPrinted>2020-01-13T07:13:47Z</cp:lastPrinted>
  <dcterms:created xsi:type="dcterms:W3CDTF">2006-02-13T08:40:08Z</dcterms:created>
  <dcterms:modified xsi:type="dcterms:W3CDTF">2020-02-19T14:31:28Z</dcterms:modified>
  <cp:category/>
  <cp:version/>
  <cp:contentType/>
  <cp:contentStatus/>
</cp:coreProperties>
</file>