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10.20" sheetId="1" r:id="rId1"/>
  </sheets>
  <definedNames>
    <definedName name="_xlnm.Print_Titles" localSheetId="0">'01.10.20'!$5:$6</definedName>
  </definedNames>
  <calcPr fullCalcOnLoad="1"/>
</workbook>
</file>

<file path=xl/sharedStrings.xml><?xml version="1.0" encoding="utf-8"?>
<sst xmlns="http://schemas.openxmlformats.org/spreadsheetml/2006/main" count="102" uniqueCount="102">
  <si>
    <t>Единица измерения: руб.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</si>
  <si>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</si>
  <si>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</si>
  <si>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</si>
  <si>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</si>
  <si>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</si>
  <si>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</si>
  <si>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</si>
  <si>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</si>
  <si>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</si>
  <si>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</si>
  <si>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</si>
  <si>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</si>
  <si>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</si>
  <si>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</si>
  <si>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</si>
  <si>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</si>
  <si>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</si>
  <si>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</si>
  <si>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</si>
  <si>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</si>
  <si>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</si>
  <si>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</si>
  <si>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</si>
  <si>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</si>
  <si>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</si>
  <si>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</si>
  <si>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</si>
  <si>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</si>
  <si>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</si>
  <si>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</si>
  <si>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</si>
  <si>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</si>
  <si>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</si>
  <si>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</si>
  <si>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</si>
  <si>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</si>
  <si>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</si>
  <si>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</si>
  <si>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</si>
  <si>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</si>
  <si>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</si>
  <si>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</si>
  <si>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</si>
  <si>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</si>
  <si>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</si>
  <si>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</si>
  <si>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</si>
  <si>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</si>
  <si>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</si>
  <si>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</si>
  <si>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</si>
  <si>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</si>
  <si>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</si>
  <si>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</si>
  <si>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</si>
  <si>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</si>
  <si>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</si>
  <si>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</si>
  <si>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</si>
  <si>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</si>
  <si>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</si>
  <si>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</si>
  <si>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</si>
  <si>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</si>
  <si>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</si>
  <si>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</si>
  <si>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</si>
  <si>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</si>
  <si>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</si>
  <si>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</si>
  <si>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</si>
  <si>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</si>
  <si>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</si>
  <si>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</si>
  <si>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</si>
  <si>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</si>
  <si>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</si>
  <si>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</si>
  <si>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</si>
  <si>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</si>
  <si>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</si>
  <si>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</si>
  <si>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</si>
  <si>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</si>
  <si>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</si>
  <si>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</si>
  <si>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</si>
  <si>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</si>
  <si>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</si>
  <si>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>Отклонение                                                                       (гр.4-гр.3)</t>
  </si>
  <si>
    <t>5 = 4 - 3</t>
  </si>
  <si>
    <t>6 = 4 / 3 *100%</t>
  </si>
  <si>
    <t>ОБЩЕГОСУДАРСТВЕННЫЕ ВОПРОСЫ</t>
  </si>
  <si>
    <t>0105</t>
  </si>
  <si>
    <t xml:space="preserve">      Судебная система</t>
  </si>
  <si>
    <t>1006</t>
  </si>
  <si>
    <t xml:space="preserve">      Другие вопросы в области социальной политики</t>
  </si>
  <si>
    <t>Сравнительный анализ исполнения расходной части местного бюджета ЗАТО Александровск за 3 квартал 2019 и 2020 годов</t>
  </si>
  <si>
    <t>Исполнено за                                                  3 квартал                                      2019 года</t>
  </si>
  <si>
    <t>Исполнено за                                                    3квартал                                      2020 года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</si>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</sst>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3" fillId="0" borderId="0" xfId="0" applyFont="1" applyFill="1" applyAlignment="1" applyProtection="1">
      <alignment/>
      <protection locked="0"/>
    </xf>
    <xf numFmtId="4" fontId="46" fillId="0" borderId="1" xfId="57" applyFont="1" applyFill="1" applyProtection="1">
      <alignment horizontal="right" vertical="top" shrinkToFi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45" fillId="0" borderId="0" xfId="42" applyFont="1" applyFill="1" applyBorder="1" applyAlignment="1" applyProtection="1">
      <alignment horizontal="center" vertical="center"/>
      <protection locked="0"/>
    </xf>
    <xf numFmtId="0" fontId="45" fillId="0" borderId="0" xfId="42" applyNumberFormat="1" applyFont="1" applyFill="1" applyBorder="1" applyAlignment="1" applyProtection="1">
      <alignment horizontal="center" vertical="center"/>
      <protection/>
    </xf>
    <xf numFmtId="0" fontId="45" fillId="0" borderId="1" xfId="57" applyNumberFormat="1" applyFont="1" applyFill="1" applyAlignment="1" applyProtection="1">
      <alignment horizontal="center" vertical="center" wrapText="1"/>
      <protection/>
    </xf>
    <xf numFmtId="10" fontId="46" fillId="0" borderId="1" xfId="80" applyNumberFormat="1" applyFont="1" applyFill="1" applyProtection="1">
      <alignment horizontal="right" vertical="top" shrinkToFit="1"/>
      <protection/>
    </xf>
    <xf numFmtId="10" fontId="45" fillId="0" borderId="1" xfId="80" applyNumberFormat="1" applyFont="1" applyFill="1" applyProtection="1">
      <alignment horizontal="right" vertical="top" shrinkToFit="1"/>
      <protection/>
    </xf>
    <xf numFmtId="10" fontId="46" fillId="0" borderId="1" xfId="57" applyNumberFormat="1" applyFont="1" applyFill="1" applyProtection="1">
      <alignment horizontal="right" vertical="top" shrinkToFit="1"/>
      <protection/>
    </xf>
    <xf numFmtId="1" fontId="46" fillId="0" borderId="11" xfId="43" applyNumberFormat="1" applyFont="1" applyFill="1" applyBorder="1" applyAlignment="1" applyProtection="1">
      <alignment horizontal="center" vertical="center" wrapText="1" shrinkToFit="1"/>
      <protection/>
    </xf>
    <xf numFmtId="0" fontId="46" fillId="0" borderId="11" xfId="78" applyNumberFormat="1" applyFont="1" applyFill="1" applyBorder="1" applyAlignment="1" applyProtection="1">
      <alignment horizontal="right" vertical="top" wrapText="1"/>
      <protection/>
    </xf>
    <xf numFmtId="1" fontId="45" fillId="0" borderId="11" xfId="43" applyNumberFormat="1" applyFont="1" applyFill="1" applyBorder="1" applyAlignment="1" applyProtection="1">
      <alignment horizontal="center" vertical="center" wrapText="1" shrinkToFit="1"/>
      <protection/>
    </xf>
    <xf numFmtId="0" fontId="45" fillId="0" borderId="11" xfId="78" applyNumberFormat="1" applyFont="1" applyFill="1" applyBorder="1" applyAlignment="1" applyProtection="1">
      <alignment horizontal="right" vertical="top" wrapText="1"/>
      <protection/>
    </xf>
    <xf numFmtId="0" fontId="46" fillId="0" borderId="1" xfId="77" applyNumberFormat="1" applyFont="1" applyFill="1" applyAlignment="1" applyProtection="1">
      <alignment horizontal="right" vertical="top" wrapText="1"/>
      <protection/>
    </xf>
    <xf numFmtId="0" fontId="45" fillId="0" borderId="1" xfId="77" applyNumberFormat="1" applyFont="1" applyFill="1" applyAlignment="1" applyProtection="1">
      <alignment horizontal="right" vertical="top" wrapTex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0" fontId="46" fillId="0" borderId="12" xfId="54" applyNumberFormat="1" applyFont="1" applyFill="1" applyBorder="1" applyAlignment="1" applyProtection="1">
      <alignment horizontal="right" vertical="top"/>
      <protection/>
    </xf>
    <xf numFmtId="0" fontId="46" fillId="0" borderId="13" xfId="54" applyNumberFormat="1" applyFont="1" applyFill="1" applyBorder="1" applyAlignment="1" applyProtection="1">
      <alignment horizontal="right" vertical="top"/>
      <protection/>
    </xf>
    <xf numFmtId="0" fontId="46" fillId="0" borderId="0" xfId="43" applyNumberFormat="1" applyFont="1" applyFill="1" applyBorder="1" applyAlignment="1" applyProtection="1">
      <alignment horizontal="center" vertical="center"/>
      <protection/>
    </xf>
    <xf numFmtId="0" fontId="45" fillId="0" borderId="14" xfId="43" applyNumberFormat="1" applyFont="1" applyFill="1" applyBorder="1" applyAlignment="1" applyProtection="1">
      <alignment horizontal="right" vertic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F2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5" width="22.28125" style="2" customWidth="1"/>
    <col min="6" max="6" width="18.28125" style="2" customWidth="1"/>
    <col min="7" max="16384" width="9.140625" style="2" customWidth="1"/>
  </cols>
  <sheetData>
    <row r="2" spans="1:6" ht="15.75">
      <c r="A2" s="27" t="s">
        <v>98</v>
      </c>
      <c r="B2" s="27"/>
      <c r="C2" s="27"/>
      <c r="D2" s="27"/>
      <c r="E2" s="27"/>
      <c r="F2" s="27"/>
    </row>
    <row r="3" spans="1:6" ht="15.75">
      <c r="A3" s="12"/>
      <c r="B3" s="13"/>
      <c r="C3" s="12"/>
      <c r="D3" s="12"/>
      <c r="E3" s="12"/>
      <c r="F3" s="12"/>
    </row>
    <row r="4" spans="1:6" ht="15.75">
      <c r="A4" s="28" t="s">
        <v>0</v>
      </c>
      <c r="B4" s="28"/>
      <c r="C4" s="28"/>
      <c r="D4" s="28"/>
      <c r="E4" s="28"/>
      <c r="F4" s="28"/>
    </row>
    <row r="5" spans="1:6" ht="106.5" customHeight="1">
      <c r="A5" s="6" t="s">
        <v>87</v>
      </c>
      <c r="B5" s="6" t="s">
        <v>88</v>
      </c>
      <c r="C5" s="6" t="s">
        <v>99</v>
      </c>
      <c r="D5" s="6" t="s">
        <v>100</v>
      </c>
      <c r="E5" s="6" t="s">
        <v>90</v>
      </c>
      <c r="F5" s="6" t="s">
        <v>89</v>
      </c>
    </row>
    <row r="6" spans="1:6" ht="15.75">
      <c r="A6" s="14">
        <v>1</v>
      </c>
      <c r="B6" s="14">
        <v>2</v>
      </c>
      <c r="C6" s="14">
        <v>3</v>
      </c>
      <c r="D6" s="14">
        <v>4</v>
      </c>
      <c r="E6" s="14" t="s">
        <v>91</v>
      </c>
      <c r="F6" s="14" t="s">
        <v>92</v>
      </c>
    </row>
    <row r="7" spans="1:6" s="9" customFormat="1" ht="31.5">
      <c r="A7" s="18" t="s">
        <v>1</v>
      </c>
      <c r="B7" s="19" t="s">
        <v>93</v>
      </c>
      <c r="C7" s="8">
        <v>171611461.74</v>
      </c>
      <c r="D7" s="8">
        <f>SUM(D8:D14)</f>
        <v>185635438.82</v>
      </c>
      <c r="E7" s="8">
        <f>D7-C7</f>
        <v>14023977.079999983</v>
      </c>
      <c r="F7" s="15">
        <f>ROUND(D7/C7,4)</f>
        <v>1.0817</v>
      </c>
    </row>
    <row r="8" spans="1:6" ht="63" outlineLevel="1">
      <c r="A8" s="20" t="s">
        <v>3</v>
      </c>
      <c r="B8" s="21" t="s">
        <v>2</v>
      </c>
      <c r="C8" s="4">
        <v>2084570.34</v>
      </c>
      <c r="D8" s="24">
        <v>1921055.42</v>
      </c>
      <c r="E8" s="4">
        <f aca="true" t="shared" si="0" ref="E8:E52">D8-C8</f>
        <v>-163514.92000000016</v>
      </c>
      <c r="F8" s="16">
        <f aca="true" t="shared" si="1" ref="F8:F52">ROUND(D8/C8,4)</f>
        <v>0.9216</v>
      </c>
    </row>
    <row r="9" spans="1:6" ht="78.75" outlineLevel="1">
      <c r="A9" s="20" t="s">
        <v>5</v>
      </c>
      <c r="B9" s="21" t="s">
        <v>4</v>
      </c>
      <c r="C9" s="4">
        <v>4875642.58</v>
      </c>
      <c r="D9" s="24">
        <v>4859737.28</v>
      </c>
      <c r="E9" s="4">
        <f t="shared" si="0"/>
        <v>-15905.299999999814</v>
      </c>
      <c r="F9" s="16">
        <f t="shared" si="1"/>
        <v>0.9967</v>
      </c>
    </row>
    <row r="10" spans="1:6" ht="94.5" outlineLevel="1">
      <c r="A10" s="20" t="s">
        <v>7</v>
      </c>
      <c r="B10" s="21" t="s">
        <v>6</v>
      </c>
      <c r="C10" s="4">
        <v>54895993.19</v>
      </c>
      <c r="D10" s="24">
        <v>54799766.4</v>
      </c>
      <c r="E10" s="4">
        <f t="shared" si="0"/>
        <v>-96226.7899999991</v>
      </c>
      <c r="F10" s="16">
        <f t="shared" si="1"/>
        <v>0.9982</v>
      </c>
    </row>
    <row r="11" spans="1:6" ht="15.75" outlineLevel="1">
      <c r="A11" s="20" t="s">
        <v>94</v>
      </c>
      <c r="B11" s="21" t="s">
        <v>95</v>
      </c>
      <c r="C11" s="4">
        <v>0</v>
      </c>
      <c r="D11" s="24">
        <v>4757</v>
      </c>
      <c r="E11" s="4">
        <f t="shared" si="0"/>
        <v>4757</v>
      </c>
      <c r="F11" s="16">
        <v>1</v>
      </c>
    </row>
    <row r="12" spans="1:6" ht="78.75" outlineLevel="1">
      <c r="A12" s="20" t="s">
        <v>9</v>
      </c>
      <c r="B12" s="21" t="s">
        <v>8</v>
      </c>
      <c r="C12" s="4">
        <v>1565041.13</v>
      </c>
      <c r="D12" s="24">
        <v>2001219.4</v>
      </c>
      <c r="E12" s="4">
        <f t="shared" si="0"/>
        <v>436178.27</v>
      </c>
      <c r="F12" s="16">
        <f t="shared" si="1"/>
        <v>1.2787</v>
      </c>
    </row>
    <row r="13" spans="1:6" ht="41.25" customHeight="1" outlineLevel="1">
      <c r="A13" s="20" t="s">
        <v>11</v>
      </c>
      <c r="B13" s="21" t="s">
        <v>10</v>
      </c>
      <c r="C13" s="4">
        <v>961400</v>
      </c>
      <c r="D13" s="24">
        <v>0</v>
      </c>
      <c r="E13" s="4">
        <f t="shared" si="0"/>
        <v>-961400</v>
      </c>
      <c r="F13" s="16">
        <v>1</v>
      </c>
    </row>
    <row r="14" spans="1:6" ht="15.75" outlineLevel="1">
      <c r="A14" s="20" t="s">
        <v>13</v>
      </c>
      <c r="B14" s="21" t="s">
        <v>12</v>
      </c>
      <c r="C14" s="4">
        <v>0</v>
      </c>
      <c r="D14" s="24">
        <v>122048903.32</v>
      </c>
      <c r="E14" s="4">
        <f t="shared" si="0"/>
        <v>122048903.32</v>
      </c>
      <c r="F14" s="16">
        <v>1</v>
      </c>
    </row>
    <row r="15" spans="1:6" ht="31.5" outlineLevel="1">
      <c r="A15" s="20" t="s">
        <v>15</v>
      </c>
      <c r="B15" s="21" t="s">
        <v>14</v>
      </c>
      <c r="C15" s="4">
        <v>107228814.5</v>
      </c>
      <c r="D15" s="8">
        <f>D16+D17+D18</f>
        <v>30067722.029999997</v>
      </c>
      <c r="E15" s="4">
        <f t="shared" si="0"/>
        <v>-77161092.47</v>
      </c>
      <c r="F15" s="16">
        <f t="shared" si="1"/>
        <v>0.2804</v>
      </c>
    </row>
    <row r="16" spans="1:6" ht="63">
      <c r="A16" s="7" t="s">
        <v>17</v>
      </c>
      <c r="B16" s="22" t="s">
        <v>16</v>
      </c>
      <c r="C16" s="8">
        <v>31825700.51</v>
      </c>
      <c r="D16" s="24">
        <v>1966496.29</v>
      </c>
      <c r="E16" s="8">
        <f t="shared" si="0"/>
        <v>-29859204.220000003</v>
      </c>
      <c r="F16" s="15">
        <f t="shared" si="1"/>
        <v>0.0618</v>
      </c>
    </row>
    <row r="17" spans="1:6" ht="15.75" outlineLevel="1">
      <c r="A17" s="3" t="s">
        <v>19</v>
      </c>
      <c r="B17" s="23" t="s">
        <v>18</v>
      </c>
      <c r="C17" s="4">
        <v>2124272.29</v>
      </c>
      <c r="D17" s="24">
        <v>28101225.74</v>
      </c>
      <c r="E17" s="4">
        <f t="shared" si="0"/>
        <v>25976953.45</v>
      </c>
      <c r="F17" s="16">
        <f t="shared" si="1"/>
        <v>13.2286</v>
      </c>
    </row>
    <row r="18" spans="1:6" ht="63" outlineLevel="1">
      <c r="A18" s="3" t="s">
        <v>21</v>
      </c>
      <c r="B18" s="23" t="s">
        <v>20</v>
      </c>
      <c r="C18" s="4">
        <v>29701428.22</v>
      </c>
      <c r="D18" s="24">
        <v>0</v>
      </c>
      <c r="E18" s="4">
        <f t="shared" si="0"/>
        <v>-29701428.22</v>
      </c>
      <c r="F18" s="16">
        <f t="shared" si="1"/>
        <v>0</v>
      </c>
    </row>
    <row r="19" spans="1:6" ht="47.25" outlineLevel="1">
      <c r="A19" s="3" t="s">
        <v>23</v>
      </c>
      <c r="B19" s="23" t="s">
        <v>22</v>
      </c>
      <c r="C19" s="4">
        <v>0</v>
      </c>
      <c r="D19" s="8">
        <f>D20+D21+D22+D23+D24</f>
        <v>172679264.29</v>
      </c>
      <c r="E19" s="4">
        <f t="shared" si="0"/>
        <v>172679264.29</v>
      </c>
      <c r="F19" s="16">
        <v>1</v>
      </c>
    </row>
    <row r="20" spans="1:6" ht="31.5">
      <c r="A20" s="7" t="s">
        <v>25</v>
      </c>
      <c r="B20" s="22" t="s">
        <v>24</v>
      </c>
      <c r="C20" s="8">
        <v>144310468.42</v>
      </c>
      <c r="D20" s="24">
        <v>4303299.25</v>
      </c>
      <c r="E20" s="8">
        <f t="shared" si="0"/>
        <v>-140007169.17</v>
      </c>
      <c r="F20" s="15">
        <f t="shared" si="1"/>
        <v>0.0298</v>
      </c>
    </row>
    <row r="21" spans="1:6" ht="15.75" outlineLevel="1">
      <c r="A21" s="3" t="s">
        <v>27</v>
      </c>
      <c r="B21" s="23" t="s">
        <v>26</v>
      </c>
      <c r="C21" s="4">
        <v>1940760</v>
      </c>
      <c r="D21" s="24">
        <v>23114020.29</v>
      </c>
      <c r="E21" s="4">
        <f t="shared" si="0"/>
        <v>21173260.29</v>
      </c>
      <c r="F21" s="16">
        <v>1</v>
      </c>
    </row>
    <row r="22" spans="1:6" ht="15.75" outlineLevel="1">
      <c r="A22" s="3" t="s">
        <v>29</v>
      </c>
      <c r="B22" s="23" t="s">
        <v>28</v>
      </c>
      <c r="C22" s="4">
        <v>24209204.52</v>
      </c>
      <c r="D22" s="24">
        <v>122038188.88</v>
      </c>
      <c r="E22" s="4">
        <f t="shared" si="0"/>
        <v>97828984.36</v>
      </c>
      <c r="F22" s="16">
        <f t="shared" si="1"/>
        <v>5.041</v>
      </c>
    </row>
    <row r="23" spans="1:6" ht="31.5" outlineLevel="1">
      <c r="A23" s="3" t="s">
        <v>31</v>
      </c>
      <c r="B23" s="23" t="s">
        <v>30</v>
      </c>
      <c r="C23" s="4">
        <v>94052720.58</v>
      </c>
      <c r="D23" s="24">
        <v>9154474.8</v>
      </c>
      <c r="E23" s="4">
        <f t="shared" si="0"/>
        <v>-84898245.78</v>
      </c>
      <c r="F23" s="16">
        <f t="shared" si="1"/>
        <v>0.0973</v>
      </c>
    </row>
    <row r="24" spans="1:6" ht="15.75" outlineLevel="1">
      <c r="A24" s="3" t="s">
        <v>33</v>
      </c>
      <c r="B24" s="23" t="s">
        <v>32</v>
      </c>
      <c r="C24" s="4">
        <v>8525166.66</v>
      </c>
      <c r="D24" s="24">
        <v>14069281.07</v>
      </c>
      <c r="E24" s="4">
        <f t="shared" si="0"/>
        <v>5544114.41</v>
      </c>
      <c r="F24" s="16">
        <f t="shared" si="1"/>
        <v>1.6503</v>
      </c>
    </row>
    <row r="25" spans="1:6" ht="31.5" outlineLevel="1">
      <c r="A25" s="3" t="s">
        <v>35</v>
      </c>
      <c r="B25" s="23" t="s">
        <v>34</v>
      </c>
      <c r="C25" s="4">
        <v>15582616.66</v>
      </c>
      <c r="D25" s="8">
        <f>D26+D27+D28+D29</f>
        <v>141361926.28</v>
      </c>
      <c r="E25" s="4">
        <f t="shared" si="0"/>
        <v>125779309.62</v>
      </c>
      <c r="F25" s="16">
        <f t="shared" si="1"/>
        <v>9.0718</v>
      </c>
    </row>
    <row r="26" spans="1:6" ht="31.5">
      <c r="A26" s="7" t="s">
        <v>37</v>
      </c>
      <c r="B26" s="22" t="s">
        <v>36</v>
      </c>
      <c r="C26" s="8">
        <v>84325582.83</v>
      </c>
      <c r="D26" s="24">
        <v>23847138.49</v>
      </c>
      <c r="E26" s="8">
        <f t="shared" si="0"/>
        <v>-60478444.34</v>
      </c>
      <c r="F26" s="15">
        <f t="shared" si="1"/>
        <v>0.2828</v>
      </c>
    </row>
    <row r="27" spans="1:6" ht="15.75" outlineLevel="1">
      <c r="A27" s="3" t="s">
        <v>39</v>
      </c>
      <c r="B27" s="23" t="s">
        <v>38</v>
      </c>
      <c r="C27" s="4">
        <v>17328222.17</v>
      </c>
      <c r="D27" s="24">
        <v>50637758.76</v>
      </c>
      <c r="E27" s="4">
        <f t="shared" si="0"/>
        <v>33309536.589999996</v>
      </c>
      <c r="F27" s="16">
        <v>1</v>
      </c>
    </row>
    <row r="28" spans="1:6" ht="15.75" outlineLevel="1">
      <c r="A28" s="3" t="s">
        <v>41</v>
      </c>
      <c r="B28" s="23" t="s">
        <v>40</v>
      </c>
      <c r="C28" s="4">
        <v>42441592.96</v>
      </c>
      <c r="D28" s="24">
        <v>66873350.63</v>
      </c>
      <c r="E28" s="4">
        <f t="shared" si="0"/>
        <v>24431757.67</v>
      </c>
      <c r="F28" s="16">
        <f t="shared" si="1"/>
        <v>1.5757</v>
      </c>
    </row>
    <row r="29" spans="1:6" ht="15.75" outlineLevel="1">
      <c r="A29" s="3" t="s">
        <v>43</v>
      </c>
      <c r="B29" s="23" t="s">
        <v>42</v>
      </c>
      <c r="C29" s="4">
        <v>24540767.7</v>
      </c>
      <c r="D29" s="24">
        <v>3678.4</v>
      </c>
      <c r="E29" s="4">
        <f t="shared" si="0"/>
        <v>-24537089.3</v>
      </c>
      <c r="F29" s="16">
        <f t="shared" si="1"/>
        <v>0.0001</v>
      </c>
    </row>
    <row r="30" spans="1:6" ht="31.5" outlineLevel="1">
      <c r="A30" s="3" t="s">
        <v>45</v>
      </c>
      <c r="B30" s="23" t="s">
        <v>44</v>
      </c>
      <c r="C30" s="4">
        <v>15000</v>
      </c>
      <c r="D30" s="8">
        <f>D31</f>
        <v>599224</v>
      </c>
      <c r="E30" s="4">
        <f t="shared" si="0"/>
        <v>584224</v>
      </c>
      <c r="F30" s="16">
        <f t="shared" si="1"/>
        <v>39.9483</v>
      </c>
    </row>
    <row r="31" spans="1:6" ht="31.5">
      <c r="A31" s="7" t="s">
        <v>47</v>
      </c>
      <c r="B31" s="22" t="s">
        <v>46</v>
      </c>
      <c r="C31" s="8">
        <v>0</v>
      </c>
      <c r="D31" s="24">
        <v>599224</v>
      </c>
      <c r="E31" s="8">
        <f t="shared" si="0"/>
        <v>599224</v>
      </c>
      <c r="F31" s="15">
        <v>0</v>
      </c>
    </row>
    <row r="32" spans="1:6" ht="31.5" outlineLevel="1">
      <c r="A32" s="3" t="s">
        <v>49</v>
      </c>
      <c r="B32" s="23" t="s">
        <v>48</v>
      </c>
      <c r="C32" s="4">
        <v>0</v>
      </c>
      <c r="D32" s="8">
        <f>D33+D34+D35+D36+D37+D38</f>
        <v>1254139024.26</v>
      </c>
      <c r="E32" s="4">
        <f t="shared" si="0"/>
        <v>1254139024.26</v>
      </c>
      <c r="F32" s="16">
        <v>0</v>
      </c>
    </row>
    <row r="33" spans="1:6" ht="15.75">
      <c r="A33" s="7" t="s">
        <v>51</v>
      </c>
      <c r="B33" s="22" t="s">
        <v>50</v>
      </c>
      <c r="C33" s="8">
        <v>1274246919.61</v>
      </c>
      <c r="D33" s="24">
        <v>495289239.27</v>
      </c>
      <c r="E33" s="8">
        <f t="shared" si="0"/>
        <v>-778957680.3399999</v>
      </c>
      <c r="F33" s="15">
        <f t="shared" si="1"/>
        <v>0.3887</v>
      </c>
    </row>
    <row r="34" spans="1:6" ht="15.75" outlineLevel="1">
      <c r="A34" s="3" t="s">
        <v>53</v>
      </c>
      <c r="B34" s="23" t="s">
        <v>52</v>
      </c>
      <c r="C34" s="4">
        <v>558508280.69</v>
      </c>
      <c r="D34" s="24">
        <v>423307445.04</v>
      </c>
      <c r="E34" s="4">
        <f t="shared" si="0"/>
        <v>-135200835.65000004</v>
      </c>
      <c r="F34" s="16">
        <f t="shared" si="1"/>
        <v>0.7579</v>
      </c>
    </row>
    <row r="35" spans="1:6" ht="15.75" outlineLevel="1">
      <c r="A35" s="3" t="s">
        <v>55</v>
      </c>
      <c r="B35" s="23" t="s">
        <v>54</v>
      </c>
      <c r="C35" s="4">
        <v>400040711.41</v>
      </c>
      <c r="D35" s="24">
        <v>240101899.46</v>
      </c>
      <c r="E35" s="4">
        <f t="shared" si="0"/>
        <v>-159938811.95000002</v>
      </c>
      <c r="F35" s="16">
        <f t="shared" si="1"/>
        <v>0.6002</v>
      </c>
    </row>
    <row r="36" spans="1:6" ht="31.5" outlineLevel="1">
      <c r="A36" s="3" t="s">
        <v>57</v>
      </c>
      <c r="B36" s="23" t="s">
        <v>56</v>
      </c>
      <c r="C36" s="4">
        <v>234903399.13</v>
      </c>
      <c r="D36" s="24">
        <v>1428031</v>
      </c>
      <c r="E36" s="4">
        <f t="shared" si="0"/>
        <v>-233475368.13</v>
      </c>
      <c r="F36" s="16">
        <f t="shared" si="1"/>
        <v>0.0061</v>
      </c>
    </row>
    <row r="37" spans="1:6" ht="15.75" outlineLevel="1">
      <c r="A37" s="3" t="s">
        <v>59</v>
      </c>
      <c r="B37" s="23" t="s">
        <v>58</v>
      </c>
      <c r="C37" s="4">
        <v>26825659.31</v>
      </c>
      <c r="D37" s="24">
        <v>22232031.26</v>
      </c>
      <c r="E37" s="4">
        <f t="shared" si="0"/>
        <v>-4593628.049999997</v>
      </c>
      <c r="F37" s="16">
        <f t="shared" si="1"/>
        <v>0.8288</v>
      </c>
    </row>
    <row r="38" spans="1:6" ht="31.5" outlineLevel="1">
      <c r="A38" s="3" t="s">
        <v>61</v>
      </c>
      <c r="B38" s="23" t="s">
        <v>60</v>
      </c>
      <c r="C38" s="4">
        <v>53968869.07</v>
      </c>
      <c r="D38" s="24">
        <v>71780378.23</v>
      </c>
      <c r="E38" s="4">
        <f t="shared" si="0"/>
        <v>17811509.160000004</v>
      </c>
      <c r="F38" s="16">
        <f t="shared" si="1"/>
        <v>1.33</v>
      </c>
    </row>
    <row r="39" spans="1:6" ht="31.5">
      <c r="A39" s="7" t="s">
        <v>63</v>
      </c>
      <c r="B39" s="22" t="s">
        <v>62</v>
      </c>
      <c r="C39" s="8">
        <v>175753221.79</v>
      </c>
      <c r="D39" s="8">
        <f>D40</f>
        <v>158843351.09</v>
      </c>
      <c r="E39" s="8">
        <f t="shared" si="0"/>
        <v>-16909870.699999988</v>
      </c>
      <c r="F39" s="15">
        <f t="shared" si="1"/>
        <v>0.9038</v>
      </c>
    </row>
    <row r="40" spans="1:6" ht="15.75" outlineLevel="1">
      <c r="A40" s="3" t="s">
        <v>65</v>
      </c>
      <c r="B40" s="23" t="s">
        <v>64</v>
      </c>
      <c r="C40" s="4">
        <v>175753221.79</v>
      </c>
      <c r="D40" s="24">
        <v>158843351.09</v>
      </c>
      <c r="E40" s="4">
        <f t="shared" si="0"/>
        <v>-16909870.699999988</v>
      </c>
      <c r="F40" s="16">
        <f t="shared" si="1"/>
        <v>0.9038</v>
      </c>
    </row>
    <row r="41" spans="1:6" ht="15.75">
      <c r="A41" s="18" t="s">
        <v>67</v>
      </c>
      <c r="B41" s="19" t="s">
        <v>66</v>
      </c>
      <c r="C41" s="8">
        <v>47285819.28</v>
      </c>
      <c r="D41" s="8">
        <f>D42+D43+D44+D45</f>
        <v>46721166.27</v>
      </c>
      <c r="E41" s="8">
        <f t="shared" si="0"/>
        <v>-564653.0099999979</v>
      </c>
      <c r="F41" s="15">
        <f t="shared" si="1"/>
        <v>0.9881</v>
      </c>
    </row>
    <row r="42" spans="1:6" ht="15.75" outlineLevel="1">
      <c r="A42" s="20" t="s">
        <v>69</v>
      </c>
      <c r="B42" s="21" t="s">
        <v>68</v>
      </c>
      <c r="C42" s="4">
        <v>6782252.68</v>
      </c>
      <c r="D42" s="24">
        <v>7080811.38</v>
      </c>
      <c r="E42" s="4">
        <f t="shared" si="0"/>
        <v>298558.7000000002</v>
      </c>
      <c r="F42" s="16">
        <f t="shared" si="1"/>
        <v>1.044</v>
      </c>
    </row>
    <row r="43" spans="1:6" ht="31.5" outlineLevel="1">
      <c r="A43" s="20" t="s">
        <v>71</v>
      </c>
      <c r="B43" s="21" t="s">
        <v>70</v>
      </c>
      <c r="C43" s="4">
        <v>2316592.7</v>
      </c>
      <c r="D43" s="24">
        <v>2392618.23</v>
      </c>
      <c r="E43" s="4">
        <f t="shared" si="0"/>
        <v>76025.5299999998</v>
      </c>
      <c r="F43" s="16">
        <f t="shared" si="1"/>
        <v>1.0328</v>
      </c>
    </row>
    <row r="44" spans="1:6" ht="15.75" outlineLevel="1">
      <c r="A44" s="20" t="s">
        <v>73</v>
      </c>
      <c r="B44" s="21" t="s">
        <v>72</v>
      </c>
      <c r="C44" s="4">
        <v>33267615.67</v>
      </c>
      <c r="D44" s="24">
        <v>32046203.96</v>
      </c>
      <c r="E44" s="4">
        <f t="shared" si="0"/>
        <v>-1221411.710000001</v>
      </c>
      <c r="F44" s="16">
        <f t="shared" si="1"/>
        <v>0.9633</v>
      </c>
    </row>
    <row r="45" spans="1:6" ht="31.5" outlineLevel="1">
      <c r="A45" s="20" t="s">
        <v>96</v>
      </c>
      <c r="B45" s="21" t="s">
        <v>97</v>
      </c>
      <c r="C45" s="4">
        <v>4919358.23</v>
      </c>
      <c r="D45" s="24">
        <v>5201532.7</v>
      </c>
      <c r="E45" s="4">
        <f t="shared" si="0"/>
        <v>282174.46999999974</v>
      </c>
      <c r="F45" s="16">
        <v>1</v>
      </c>
    </row>
    <row r="46" spans="1:6" ht="31.5">
      <c r="A46" s="7" t="s">
        <v>75</v>
      </c>
      <c r="B46" s="22" t="s">
        <v>74</v>
      </c>
      <c r="C46" s="8">
        <v>613494.2</v>
      </c>
      <c r="D46" s="8">
        <f>D47</f>
        <v>361287.4</v>
      </c>
      <c r="E46" s="8">
        <f t="shared" si="0"/>
        <v>-252206.79999999993</v>
      </c>
      <c r="F46" s="15">
        <f t="shared" si="1"/>
        <v>0.5889</v>
      </c>
    </row>
    <row r="47" spans="1:6" ht="31.5" outlineLevel="1">
      <c r="A47" s="3" t="s">
        <v>77</v>
      </c>
      <c r="B47" s="23" t="s">
        <v>76</v>
      </c>
      <c r="C47" s="4">
        <v>613494.2</v>
      </c>
      <c r="D47" s="24">
        <v>361287.4</v>
      </c>
      <c r="E47" s="4">
        <f t="shared" si="0"/>
        <v>-252206.79999999993</v>
      </c>
      <c r="F47" s="16">
        <f t="shared" si="1"/>
        <v>0.5889</v>
      </c>
    </row>
    <row r="48" spans="1:6" ht="15.75">
      <c r="A48" s="7" t="s">
        <v>79</v>
      </c>
      <c r="B48" s="22" t="s">
        <v>78</v>
      </c>
      <c r="C48" s="8">
        <v>2967596.53</v>
      </c>
      <c r="D48" s="8">
        <f>D49</f>
        <v>3446639.74</v>
      </c>
      <c r="E48" s="8">
        <f t="shared" si="0"/>
        <v>479043.2100000004</v>
      </c>
      <c r="F48" s="15">
        <f t="shared" si="1"/>
        <v>1.1614</v>
      </c>
    </row>
    <row r="49" spans="1:6" ht="31.5" outlineLevel="1">
      <c r="A49" s="3" t="s">
        <v>81</v>
      </c>
      <c r="B49" s="23" t="s">
        <v>80</v>
      </c>
      <c r="C49" s="4">
        <v>2967596.53</v>
      </c>
      <c r="D49" s="24">
        <v>3446639.74</v>
      </c>
      <c r="E49" s="4">
        <f t="shared" si="0"/>
        <v>479043.2100000004</v>
      </c>
      <c r="F49" s="16">
        <f t="shared" si="1"/>
        <v>1.1614</v>
      </c>
    </row>
    <row r="50" spans="1:6" ht="31.5">
      <c r="A50" s="7" t="s">
        <v>83</v>
      </c>
      <c r="B50" s="22" t="s">
        <v>82</v>
      </c>
      <c r="C50" s="8">
        <v>9878316.41</v>
      </c>
      <c r="D50" s="8">
        <f>D51</f>
        <v>15057022.23</v>
      </c>
      <c r="E50" s="8">
        <f t="shared" si="0"/>
        <v>5178705.82</v>
      </c>
      <c r="F50" s="15">
        <f t="shared" si="1"/>
        <v>1.5242</v>
      </c>
    </row>
    <row r="51" spans="1:6" ht="47.25" outlineLevel="1">
      <c r="A51" s="3" t="s">
        <v>85</v>
      </c>
      <c r="B51" s="23" t="s">
        <v>84</v>
      </c>
      <c r="C51" s="4">
        <v>9878316.41</v>
      </c>
      <c r="D51" s="24">
        <v>15057022.23</v>
      </c>
      <c r="E51" s="4">
        <f t="shared" si="0"/>
        <v>5178705.82</v>
      </c>
      <c r="F51" s="16">
        <f t="shared" si="1"/>
        <v>1.5242</v>
      </c>
    </row>
    <row r="52" spans="1:6" s="9" customFormat="1" ht="26.25" customHeight="1">
      <c r="A52" s="25" t="s">
        <v>86</v>
      </c>
      <c r="B52" s="26"/>
      <c r="C52" s="10">
        <v>1942818581.32</v>
      </c>
      <c r="D52" s="10">
        <f>D50+D48+D46+D41+D39+D32+D30+D25+D19+D15+D7</f>
        <v>2008912066.4099998</v>
      </c>
      <c r="E52" s="10">
        <f t="shared" si="0"/>
        <v>66093485.089999914</v>
      </c>
      <c r="F52" s="17">
        <f t="shared" si="1"/>
        <v>1.034</v>
      </c>
    </row>
    <row r="53" spans="1:6" ht="12.75" customHeight="1">
      <c r="A53" s="1"/>
      <c r="B53" s="1"/>
      <c r="C53" s="1"/>
      <c r="D53" s="1"/>
      <c r="E53" s="1"/>
      <c r="F53" s="1"/>
    </row>
    <row r="54" spans="3:6" s="5" customFormat="1" ht="15.75" customHeight="1">
      <c r="C54" s="11"/>
      <c r="D54" s="11"/>
      <c r="E54" s="11"/>
      <c r="F54" s="11"/>
    </row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>
      <c r="C62" s="5" t="s">
        <v>101</v>
      </c>
    </row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</sheetData>
  <sheetProtection/>
  <mergeCells count="3">
    <mergeCell ref="A52:B52"/>
    <mergeCell ref="A2:F2"/>
    <mergeCell ref="A4:F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2019-10-16T07:00:16Z</cp:lastPrinted>
  <dcterms:created xsi:type="dcterms:W3CDTF">2018-04-23T09:16:16Z</dcterms:created>
  <dcterms:modified xsi:type="dcterms:W3CDTF">2020-10-15T14:25:56Z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