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120" yWindow="120" windowWidth="11340" windowHeight="9285" tabRatio="775"/>
  </bookViews>
  <sheets>
    <sheet name="анализ " sheetId="42" r:id="rId1"/>
  </sheets>
  <definedNames>
    <definedName name="_xlnm.Print_Titles" localSheetId="0">'анализ '!$8:$9</definedName>
    <definedName name="_xlnm.Print_Area" localSheetId="0">'анализ '!$A$1:$E$57</definedName>
  </definedNames>
  <calcPr calcId="145621"/>
</workbook>
</file>

<file path=xl/calcChain.xml><?xml version="1.0" encoding="utf-8"?>
<calcChain xmlns="http://schemas.openxmlformats.org/spreadsheetml/2006/main">
  <c r="D55" i="42" l="1"/>
  <c r="H55" i="42" s="1"/>
  <c r="D53" i="42"/>
  <c r="H53" i="42" s="1"/>
  <c r="D51" i="42"/>
  <c r="H51" i="42" s="1"/>
  <c r="D46" i="42"/>
  <c r="D44" i="42"/>
  <c r="D38" i="42"/>
  <c r="D36" i="42"/>
  <c r="D31" i="42"/>
  <c r="D25" i="42"/>
  <c r="D21" i="42"/>
  <c r="D12" i="42"/>
  <c r="I51" i="42"/>
  <c r="J51" i="42"/>
  <c r="K51" i="42"/>
  <c r="H52" i="42"/>
  <c r="I52" i="42"/>
  <c r="J52" i="42"/>
  <c r="K52" i="42"/>
  <c r="I53" i="42"/>
  <c r="J53" i="42"/>
  <c r="K53" i="42"/>
  <c r="H54" i="42"/>
  <c r="I54" i="42"/>
  <c r="J54" i="42"/>
  <c r="K54" i="42"/>
  <c r="I55" i="42"/>
  <c r="J55" i="42"/>
  <c r="K55" i="42"/>
  <c r="H56" i="42"/>
  <c r="I56" i="42"/>
  <c r="J56" i="42"/>
  <c r="K56" i="42"/>
  <c r="J57" i="42"/>
  <c r="K57" i="42"/>
  <c r="D57" i="42" l="1"/>
  <c r="I57" i="42" s="1"/>
  <c r="H12" i="42"/>
  <c r="I12" i="42"/>
  <c r="J12" i="42"/>
  <c r="K12" i="42"/>
  <c r="H13" i="42"/>
  <c r="I13" i="42"/>
  <c r="J13" i="42"/>
  <c r="K13" i="42"/>
  <c r="H14" i="42"/>
  <c r="I14" i="42"/>
  <c r="J14" i="42"/>
  <c r="K14" i="42"/>
  <c r="H15" i="42"/>
  <c r="I15" i="42"/>
  <c r="J15" i="42"/>
  <c r="K15" i="42"/>
  <c r="H16" i="42"/>
  <c r="H17" i="42"/>
  <c r="I17" i="42"/>
  <c r="J17" i="42"/>
  <c r="K17" i="42"/>
  <c r="H18" i="42"/>
  <c r="I18" i="42"/>
  <c r="J18" i="42"/>
  <c r="I19" i="42"/>
  <c r="J19" i="42"/>
  <c r="K19" i="42"/>
  <c r="H20" i="42"/>
  <c r="I20" i="42"/>
  <c r="J20" i="42"/>
  <c r="K20" i="42"/>
  <c r="H21" i="42"/>
  <c r="I21" i="42"/>
  <c r="J21" i="42"/>
  <c r="K21" i="42"/>
  <c r="H22" i="42"/>
  <c r="I22" i="42"/>
  <c r="J22" i="42"/>
  <c r="K22" i="42"/>
  <c r="H23" i="42"/>
  <c r="I23" i="42"/>
  <c r="J23" i="42"/>
  <c r="K23" i="42"/>
  <c r="H24" i="42"/>
  <c r="H25" i="42"/>
  <c r="I25" i="42"/>
  <c r="J25" i="42"/>
  <c r="K25" i="42"/>
  <c r="H26" i="42"/>
  <c r="I26" i="42"/>
  <c r="J26" i="42"/>
  <c r="K26" i="42"/>
  <c r="H27" i="42"/>
  <c r="I27" i="42"/>
  <c r="J27" i="42"/>
  <c r="K27" i="42"/>
  <c r="H28" i="42"/>
  <c r="I28" i="42"/>
  <c r="J28" i="42"/>
  <c r="K28" i="42"/>
  <c r="H29" i="42"/>
  <c r="I29" i="42"/>
  <c r="J29" i="42"/>
  <c r="K29" i="42"/>
  <c r="H30" i="42"/>
  <c r="I30" i="42"/>
  <c r="J30" i="42"/>
  <c r="K30" i="42"/>
  <c r="H31" i="42"/>
  <c r="I31" i="42"/>
  <c r="J31" i="42"/>
  <c r="K31" i="42"/>
  <c r="H32" i="42"/>
  <c r="I32" i="42"/>
  <c r="J32" i="42"/>
  <c r="K32" i="42"/>
  <c r="H33" i="42"/>
  <c r="I33" i="42"/>
  <c r="J33" i="42"/>
  <c r="K33" i="42"/>
  <c r="H34" i="42"/>
  <c r="I34" i="42"/>
  <c r="J34" i="42"/>
  <c r="K34" i="42"/>
  <c r="H35" i="42"/>
  <c r="I35" i="42"/>
  <c r="J35" i="42"/>
  <c r="K35" i="42"/>
  <c r="H36" i="42"/>
  <c r="I36" i="42"/>
  <c r="H37" i="42"/>
  <c r="I37" i="42"/>
  <c r="H38" i="42"/>
  <c r="I38" i="42"/>
  <c r="J38" i="42"/>
  <c r="K38" i="42"/>
  <c r="H39" i="42"/>
  <c r="I39" i="42"/>
  <c r="J39" i="42"/>
  <c r="K39" i="42"/>
  <c r="H40" i="42"/>
  <c r="I40" i="42"/>
  <c r="J40" i="42"/>
  <c r="K40" i="42"/>
  <c r="I41" i="42"/>
  <c r="J41" i="42"/>
  <c r="K41" i="42"/>
  <c r="H42" i="42"/>
  <c r="I42" i="42"/>
  <c r="J42" i="42"/>
  <c r="K42" i="42"/>
  <c r="H43" i="42"/>
  <c r="I43" i="42"/>
  <c r="J43" i="42"/>
  <c r="K43" i="42"/>
  <c r="H44" i="42"/>
  <c r="I44" i="42"/>
  <c r="J44" i="42"/>
  <c r="K44" i="42"/>
  <c r="H45" i="42"/>
  <c r="I45" i="42"/>
  <c r="J45" i="42"/>
  <c r="K45" i="42"/>
  <c r="H46" i="42"/>
  <c r="I46" i="42"/>
  <c r="J46" i="42"/>
  <c r="K46" i="42"/>
  <c r="J47" i="42"/>
  <c r="K47" i="42"/>
  <c r="H48" i="42"/>
  <c r="I48" i="42"/>
  <c r="J48" i="42"/>
  <c r="K48" i="42"/>
  <c r="H49" i="42"/>
  <c r="I49" i="42"/>
  <c r="J49" i="42"/>
  <c r="K49" i="42"/>
  <c r="H47" i="42"/>
  <c r="I47" i="42"/>
  <c r="H57" i="42" l="1"/>
</calcChain>
</file>

<file path=xl/sharedStrings.xml><?xml version="1.0" encoding="utf-8"?>
<sst xmlns="http://schemas.openxmlformats.org/spreadsheetml/2006/main" count="103" uniqueCount="103">
  <si>
    <t>Раздел, подраздел</t>
  </si>
  <si>
    <t>Наименование расходов</t>
  </si>
  <si>
    <t xml:space="preserve">    ОБЩЕГОСУДАРСТВЕННЫЕ ВОПРОСЫ</t>
  </si>
  <si>
    <t>0100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</si>
  <si>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</si>
  <si>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</si>
  <si>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</si>
  <si>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</si>
  <si>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</si>
  <si>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</si>
  <si>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</si>
  <si>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</si>
  <si>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Резервный фонды</t>
  </si>
  <si>
    <t>0111</t>
  </si>
  <si>
    <t xml:space="preserve">      Другие общегосударственные вопросы</t>
  </si>
  <si>
    <t>0113</t>
  </si>
  <si>
    <t xml:space="preserve">    НАЦИОНАЛЬНАЯ БЕЗОПАСНОСТЬ И ПРАВООХРАНИТЕЛЬНАЯ ДЕЯТЕЛЬНОСТЬ</t>
  </si>
  <si>
    <t>0300</t>
  </si>
  <si>
    <t xml:space="preserve">      Органы юстиции</t>
  </si>
  <si>
    <t>0304</t>
  </si>
  <si>
    <t xml:space="preserve">      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</si>
  <si>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</si>
  <si>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 xml:space="preserve">    НАЦИОНАЛЬНАЯ ЭКОНОМИКА</t>
  </si>
  <si>
    <t>0400</t>
  </si>
  <si>
    <t xml:space="preserve">      Транспорт</t>
  </si>
  <si>
    <t>0408</t>
  </si>
  <si>
    <t xml:space="preserve">      Дорожное хозяйство (дорожные фонды)</t>
  </si>
  <si>
    <t>0409</t>
  </si>
  <si>
    <t xml:space="preserve">      Связь и информатика</t>
  </si>
  <si>
    <t>0410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</si>
  <si>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</si>
  <si>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</si>
  <si>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</si>
  <si>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</si>
  <si>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</si>
  <si>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</si>
  <si>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Коммунальное хозяйство</t>
  </si>
  <si>
    <t>0502</t>
  </si>
  <si>
    <t xml:space="preserve">      Благоустройство</t>
  </si>
  <si>
    <t>0503</t>
  </si>
  <si>
    <t xml:space="preserve">      Другие вопросы в области жилищно-коммунального хозяйства</t>
  </si>
  <si>
    <t>0505</t>
  </si>
  <si>
    <t xml:space="preserve">    ОХРАНА ОКРУЖАЮЩЕЙ СРЕДЫ</t>
  </si>
  <si>
    <t>0600</t>
  </si>
  <si>
    <t xml:space="preserve">      Другие вопросы в области охраны окружающей среды</t>
  </si>
  <si>
    <t>0605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</si>
  <si>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</si>
  <si>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</si>
  <si>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</si>
  <si>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</si>
  <si>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Общее образование</t>
  </si>
  <si>
    <t>0702</t>
  </si>
  <si>
    <t>0707</t>
  </si>
  <si>
    <t xml:space="preserve">      Другие вопросы в области образования</t>
  </si>
  <si>
    <t>0709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</si>
  <si>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</si>
  <si>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</si>
  <si>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</si>
  <si>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</si>
  <si>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</si>
  <si>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</si>
  <si>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</si>
  <si>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</si>
  <si>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Социальное обеспечение населения</t>
  </si>
  <si>
    <t>1003</t>
  </si>
  <si>
    <t xml:space="preserve">      Охрана семьи и детства</t>
  </si>
  <si>
    <t>1004</t>
  </si>
  <si>
    <t xml:space="preserve">    ФИЗИЧЕСКАЯ КУЛЬТУРА И СПОРТ</t>
  </si>
  <si>
    <t>1100</t>
  </si>
  <si>
    <t xml:space="preserve">      Физическая культура
</t>
  </si>
  <si>
    <t>1101</t>
  </si>
  <si>
    <t xml:space="preserve">    Средства массовой информации</t>
  </si>
  <si>
    <t>1200</t>
  </si>
  <si>
    <t xml:space="preserve">      Периодическая печать и издательства</t>
  </si>
  <si>
    <t>1202</t>
  </si>
  <si>
    <t xml:space="preserve">    Обслуживание государственного и муниципального долга</t>
  </si>
  <si>
    <t>1300</t>
  </si>
  <si>
    <t xml:space="preserve">      Обслуживание внутреннего государственного и муниципального долга</t>
  </si>
  <si>
    <t>1301</t>
  </si>
  <si>
    <t>ИТОГО РАСХОДОВ</t>
  </si>
  <si>
    <t xml:space="preserve">      Другие вопросы в области национальной безопасности и правоохранительной деятельности</t>
  </si>
  <si>
    <t>0314</t>
  </si>
  <si>
    <t>0105</t>
  </si>
  <si>
    <t>0107</t>
  </si>
  <si>
    <t>0405</t>
  </si>
  <si>
    <t xml:space="preserve">      Судебная система</t>
  </si>
  <si>
    <t xml:space="preserve">      Обеспечение проведения выборов и референдумов</t>
  </si>
  <si>
    <t xml:space="preserve">      Сельское хозяйство и рыболовство</t>
  </si>
  <si>
    <t xml:space="preserve">      Молодежная политика</t>
  </si>
  <si>
    <t>Темп роста 2019 к 2018</t>
  </si>
  <si>
    <t>Темп роста 2020 к 2019</t>
  </si>
  <si>
    <t>0703</t>
  </si>
  <si>
    <t xml:space="preserve">      Дополнительное образование детей</t>
  </si>
  <si>
    <t>2021
(Проект РСД)</t>
  </si>
  <si>
    <t>Темп роста 2021 к 2020</t>
  </si>
  <si>
    <t xml:space="preserve">Сведения о расходах бюджета по разделам и подразделам классификации расходов на 2020 год и плановый период 2021 и 2022 годов в сравнении с ожидаемым исполнением за 2019 год (оценка текущего финансового года) и отчетом за 2018год (отчетный финансовый год) </t>
  </si>
  <si>
    <t>2018 (исполнение)</t>
  </si>
  <si>
    <t>2019 
(ожидаемая оценка)</t>
  </si>
  <si>
    <t>2020 
(Проект РСД)</t>
  </si>
  <si>
    <t>2022
(Проект РСД)</t>
  </si>
  <si>
    <t>Темп роста 2022 к 2021</t>
  </si>
  <si>
    <t>1006</t>
  </si>
  <si>
    <t xml:space="preserve">      Другие вопросы в области социальной политики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</si>
</sst>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1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 Cyr"/>
      <charset val="204"/>
    </font>
    <font>
      <i/>
      <sz val="10"/>
      <name val="Times New Roman"/>
      <family val="1"/>
      <charset val="204"/>
    </font>
    <font>
      <sz val="11"/>
      <name val="Calibri"/>
      <family val="2"/>
    </font>
    <font>
      <sz val="11"/>
      <name val="Calibri"/>
      <family val="2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b/>
      <sz val="10"/>
      <color rgb="FF000000"/>
      <name val="Arial CYR"/>
    </font>
    <font>
      <sz val="10"/>
      <color rgb="FF000000"/>
      <name val="Arial Cyr"/>
      <charset val="204"/>
    </font>
    <font>
      <b/>
      <sz val="10"/>
      <color rgb="FF000000"/>
      <name val="Arial Cyr"/>
      <charset val="204"/>
    </font>
    <font>
      <b/>
      <sz val="10"/>
      <color rgb="FF00000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FF0000"/>
      <name val="Times New Roman Cyr"/>
      <charset val="204"/>
    </font>
    <font>
      <sz val="10"/>
      <color rgb="FF000000"/>
      <name val="Arial Cyr"/>
    </font>
    <font>
      <b/>
      <sz val="10"/>
      <name val="Arial Cyr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79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6" fillId="0" borderId="0"/>
    <xf numFmtId="0" fontId="26" fillId="0" borderId="0"/>
    <xf numFmtId="0" fontId="26" fillId="0" borderId="0">
      <alignment horizontal="right"/>
    </xf>
    <xf numFmtId="0" fontId="27" fillId="0" borderId="0"/>
    <xf numFmtId="0" fontId="27" fillId="0" borderId="0"/>
    <xf numFmtId="0" fontId="26" fillId="0" borderId="0"/>
    <xf numFmtId="0" fontId="27" fillId="26" borderId="0"/>
    <xf numFmtId="0" fontId="27" fillId="0" borderId="0">
      <alignment wrapText="1"/>
    </xf>
    <xf numFmtId="0" fontId="27" fillId="0" borderId="0"/>
    <xf numFmtId="0" fontId="28" fillId="0" borderId="0">
      <alignment horizontal="center" wrapText="1"/>
    </xf>
    <xf numFmtId="0" fontId="28" fillId="0" borderId="0">
      <alignment horizontal="center"/>
    </xf>
    <xf numFmtId="0" fontId="27" fillId="0" borderId="0">
      <alignment horizontal="right"/>
    </xf>
    <xf numFmtId="0" fontId="27" fillId="26" borderId="11"/>
    <xf numFmtId="0" fontId="27" fillId="0" borderId="12">
      <alignment horizontal="center" vertical="center" wrapText="1"/>
    </xf>
    <xf numFmtId="0" fontId="27" fillId="26" borderId="13"/>
    <xf numFmtId="49" fontId="27" fillId="0" borderId="12">
      <alignment horizontal="left" vertical="top" wrapText="1" indent="2"/>
    </xf>
    <xf numFmtId="49" fontId="27" fillId="0" borderId="12">
      <alignment horizontal="center" vertical="top" shrinkToFit="1"/>
    </xf>
    <xf numFmtId="4" fontId="27" fillId="0" borderId="12">
      <alignment horizontal="right" vertical="top" shrinkToFit="1"/>
    </xf>
    <xf numFmtId="10" fontId="27" fillId="0" borderId="12">
      <alignment horizontal="right" vertical="top" shrinkToFit="1"/>
    </xf>
    <xf numFmtId="0" fontId="27" fillId="26" borderId="13">
      <alignment shrinkToFit="1"/>
    </xf>
    <xf numFmtId="0" fontId="29" fillId="0" borderId="12">
      <alignment horizontal="left"/>
    </xf>
    <xf numFmtId="4" fontId="29" fillId="27" borderId="12">
      <alignment horizontal="right" vertical="top" shrinkToFit="1"/>
    </xf>
    <xf numFmtId="10" fontId="29" fillId="27" borderId="12">
      <alignment horizontal="right" vertical="top" shrinkToFit="1"/>
    </xf>
    <xf numFmtId="0" fontId="27" fillId="26" borderId="14"/>
    <xf numFmtId="0" fontId="27" fillId="0" borderId="0">
      <alignment horizontal="left" wrapText="1"/>
    </xf>
    <xf numFmtId="0" fontId="29" fillId="0" borderId="12">
      <alignment vertical="top" wrapText="1"/>
    </xf>
    <xf numFmtId="4" fontId="29" fillId="28" borderId="12">
      <alignment horizontal="right" vertical="top" shrinkToFit="1"/>
    </xf>
    <xf numFmtId="10" fontId="29" fillId="28" borderId="12">
      <alignment horizontal="right" vertical="top" shrinkToFit="1"/>
    </xf>
    <xf numFmtId="0" fontId="27" fillId="26" borderId="13">
      <alignment horizontal="center"/>
    </xf>
    <xf numFmtId="0" fontId="27" fillId="26" borderId="13">
      <alignment horizontal="left"/>
    </xf>
    <xf numFmtId="0" fontId="27" fillId="26" borderId="14">
      <alignment horizontal="center"/>
    </xf>
    <xf numFmtId="0" fontId="27" fillId="26" borderId="14">
      <alignment horizontal="left"/>
    </xf>
    <xf numFmtId="4" fontId="30" fillId="28" borderId="12">
      <alignment horizontal="right" vertical="top" shrinkToFit="1"/>
    </xf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6" fillId="7" borderId="1" applyNumberFormat="0" applyAlignment="0" applyProtection="0"/>
    <xf numFmtId="0" fontId="7" fillId="16" borderId="2" applyNumberFormat="0" applyAlignment="0" applyProtection="0"/>
    <xf numFmtId="0" fontId="8" fillId="16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2" borderId="7" applyNumberFormat="0" applyAlignment="0" applyProtection="0"/>
    <xf numFmtId="0" fontId="14" fillId="0" borderId="0" applyNumberFormat="0" applyFill="0" applyBorder="0" applyAlignment="0" applyProtection="0"/>
    <xf numFmtId="0" fontId="15" fillId="23" borderId="0" applyNumberFormat="0" applyBorder="0" applyAlignment="0" applyProtection="0"/>
    <xf numFmtId="0" fontId="25" fillId="0" borderId="0"/>
    <xf numFmtId="0" fontId="26" fillId="0" borderId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17" borderId="8" applyNumberFormat="0" applyFont="0" applyAlignment="0" applyProtection="0"/>
    <xf numFmtId="9" fontId="1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4" fontId="30" fillId="28" borderId="12">
      <alignment horizontal="right" vertical="top" shrinkToFit="1"/>
    </xf>
  </cellStyleXfs>
  <cellXfs count="42">
    <xf numFmtId="0" fontId="0" fillId="0" borderId="0" xfId="0"/>
    <xf numFmtId="0" fontId="21" fillId="0" borderId="0" xfId="0" applyFont="1" applyFill="1"/>
    <xf numFmtId="0" fontId="21" fillId="0" borderId="0" xfId="0" applyFont="1" applyFill="1" applyAlignment="1">
      <alignment horizontal="right"/>
    </xf>
    <xf numFmtId="4" fontId="21" fillId="0" borderId="0" xfId="0" applyNumberFormat="1" applyFont="1" applyFill="1"/>
    <xf numFmtId="0" fontId="21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1" fillId="0" borderId="10" xfId="0" applyFont="1" applyFill="1" applyBorder="1" applyAlignment="1">
      <alignment horizontal="center"/>
    </xf>
    <xf numFmtId="4" fontId="21" fillId="0" borderId="0" xfId="0" applyNumberFormat="1" applyFont="1" applyFill="1" applyAlignment="1">
      <alignment horizontal="center"/>
    </xf>
    <xf numFmtId="0" fontId="24" fillId="0" borderId="0" xfId="0" applyFont="1" applyFill="1"/>
    <xf numFmtId="0" fontId="21" fillId="24" borderId="0" xfId="0" applyFont="1" applyFill="1"/>
    <xf numFmtId="4" fontId="22" fillId="25" borderId="10" xfId="0" applyNumberFormat="1" applyFont="1" applyFill="1" applyBorder="1" applyAlignment="1">
      <alignment horizontal="center" vertical="center"/>
    </xf>
    <xf numFmtId="49" fontId="27" fillId="0" borderId="12" xfId="35" applyNumberFormat="1" applyProtection="1">
      <alignment horizontal="center" vertical="top" shrinkToFit="1"/>
      <protection locked="0"/>
    </xf>
    <xf numFmtId="0" fontId="29" fillId="29" borderId="12" xfId="44" applyNumberFormat="1" applyFill="1" applyProtection="1">
      <alignment vertical="top" wrapText="1"/>
      <protection locked="0"/>
    </xf>
    <xf numFmtId="49" fontId="31" fillId="0" borderId="12" xfId="35" applyNumberFormat="1" applyFont="1" applyProtection="1">
      <alignment horizontal="center" vertical="top" shrinkToFit="1"/>
      <protection locked="0"/>
    </xf>
    <xf numFmtId="0" fontId="31" fillId="0" borderId="12" xfId="44" applyNumberFormat="1" applyFont="1" applyProtection="1">
      <alignment vertical="top" wrapText="1"/>
      <protection locked="0"/>
    </xf>
    <xf numFmtId="49" fontId="31" fillId="0" borderId="12" xfId="35" applyNumberFormat="1" applyFont="1" applyFill="1" applyProtection="1">
      <alignment horizontal="center" vertical="top" shrinkToFit="1"/>
      <protection locked="0"/>
    </xf>
    <xf numFmtId="0" fontId="31" fillId="0" borderId="12" xfId="44" applyNumberFormat="1" applyFont="1" applyFill="1" applyProtection="1">
      <alignment vertical="top" wrapText="1"/>
      <protection locked="0"/>
    </xf>
    <xf numFmtId="49" fontId="32" fillId="29" borderId="12" xfId="35" applyNumberFormat="1" applyFont="1" applyFill="1" applyProtection="1">
      <alignment horizontal="center" vertical="top" shrinkToFit="1"/>
      <protection locked="0"/>
    </xf>
    <xf numFmtId="0" fontId="33" fillId="0" borderId="10" xfId="0" applyFont="1" applyFill="1" applyBorder="1" applyAlignment="1">
      <alignment horizontal="center" vertical="top" wrapText="1"/>
    </xf>
    <xf numFmtId="4" fontId="27" fillId="0" borderId="12" xfId="45" applyFont="1" applyFill="1" applyProtection="1">
      <alignment horizontal="right" vertical="top" shrinkToFit="1"/>
    </xf>
    <xf numFmtId="4" fontId="32" fillId="29" borderId="12" xfId="45" applyFont="1" applyFill="1" applyProtection="1">
      <alignment horizontal="right" vertical="top" shrinkToFi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0" fontId="22" fillId="0" borderId="0" xfId="0" applyFont="1" applyFill="1"/>
    <xf numFmtId="164" fontId="35" fillId="0" borderId="10" xfId="74" applyNumberFormat="1" applyFont="1" applyBorder="1" applyAlignment="1">
      <alignment horizontal="right" vertical="top"/>
    </xf>
    <xf numFmtId="0" fontId="29" fillId="29" borderId="12" xfId="44" applyNumberFormat="1" applyFont="1" applyFill="1" applyProtection="1">
      <alignment vertical="top" wrapText="1"/>
      <protection locked="0"/>
    </xf>
    <xf numFmtId="164" fontId="34" fillId="29" borderId="10" xfId="74" applyNumberFormat="1" applyFont="1" applyFill="1" applyBorder="1" applyAlignment="1">
      <alignment horizontal="right" vertical="top"/>
    </xf>
    <xf numFmtId="164" fontId="34" fillId="30" borderId="10" xfId="74" applyNumberFormat="1" applyFont="1" applyFill="1" applyBorder="1" applyAlignment="1">
      <alignment horizontal="right" vertical="top"/>
    </xf>
    <xf numFmtId="0" fontId="36" fillId="0" borderId="10" xfId="0" applyFont="1" applyFill="1" applyBorder="1" applyAlignment="1">
      <alignment horizontal="center" vertical="top" wrapText="1"/>
    </xf>
    <xf numFmtId="4" fontId="37" fillId="0" borderId="0" xfId="0" applyNumberFormat="1" applyFont="1" applyFill="1"/>
    <xf numFmtId="0" fontId="37" fillId="0" borderId="0" xfId="0" applyFont="1" applyFill="1" applyAlignment="1">
      <alignment horizontal="center"/>
    </xf>
    <xf numFmtId="0" fontId="38" fillId="0" borderId="0" xfId="0" applyFont="1" applyFill="1" applyAlignment="1">
      <alignment horizontal="center"/>
    </xf>
    <xf numFmtId="4" fontId="37" fillId="0" borderId="0" xfId="0" applyNumberFormat="1" applyFont="1" applyFill="1" applyAlignment="1">
      <alignment horizontal="center"/>
    </xf>
    <xf numFmtId="0" fontId="39" fillId="0" borderId="0" xfId="27" applyNumberFormat="1" applyFont="1" applyProtection="1"/>
    <xf numFmtId="4" fontId="40" fillId="29" borderId="12" xfId="45" applyFont="1" applyFill="1" applyProtection="1">
      <alignment horizontal="right" vertical="top" shrinkToFit="1"/>
    </xf>
    <xf numFmtId="4" fontId="1" fillId="0" borderId="12" xfId="45" applyFont="1" applyFill="1" applyProtection="1">
      <alignment horizontal="right" vertical="top" shrinkToFit="1"/>
    </xf>
    <xf numFmtId="0" fontId="22" fillId="0" borderId="10" xfId="0" applyFont="1" applyFill="1" applyBorder="1" applyAlignment="1">
      <alignment horizontal="center" vertical="top" wrapText="1"/>
    </xf>
    <xf numFmtId="0" fontId="22" fillId="25" borderId="15" xfId="0" applyFont="1" applyFill="1" applyBorder="1" applyAlignment="1">
      <alignment horizontal="left" vertical="center"/>
    </xf>
    <xf numFmtId="0" fontId="22" fillId="25" borderId="16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21" fillId="0" borderId="0" xfId="0" applyFont="1" applyFill="1" applyAlignment="1">
      <alignment horizontal="right"/>
    </xf>
  </cellXfs>
  <cellStyles count="79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br" xfId="19"/>
    <cellStyle name="col" xfId="20"/>
    <cellStyle name="dtrow" xfId="21"/>
    <cellStyle name="style0" xfId="22"/>
    <cellStyle name="td" xfId="23"/>
    <cellStyle name="tr" xfId="24"/>
    <cellStyle name="xl21" xfId="25"/>
    <cellStyle name="xl22" xfId="26"/>
    <cellStyle name="xl23" xfId="27"/>
    <cellStyle name="xl24" xfId="28"/>
    <cellStyle name="xl25" xfId="29"/>
    <cellStyle name="xl26" xfId="30"/>
    <cellStyle name="xl27" xfId="31"/>
    <cellStyle name="xl28" xfId="32"/>
    <cellStyle name="xl29" xfId="33"/>
    <cellStyle name="xl30" xfId="34"/>
    <cellStyle name="xl31" xfId="35"/>
    <cellStyle name="xl32" xfId="36"/>
    <cellStyle name="xl33" xfId="37"/>
    <cellStyle name="xl34" xfId="38"/>
    <cellStyle name="xl35" xfId="39"/>
    <cellStyle name="xl36" xfId="40"/>
    <cellStyle name="xl37" xfId="41"/>
    <cellStyle name="xl38" xfId="42"/>
    <cellStyle name="xl39" xfId="43"/>
    <cellStyle name="xl40" xfId="44"/>
    <cellStyle name="xl41" xfId="45"/>
    <cellStyle name="xl42" xfId="46"/>
    <cellStyle name="xl43" xfId="47"/>
    <cellStyle name="xl44" xfId="48"/>
    <cellStyle name="xl45" xfId="49"/>
    <cellStyle name="xl46" xfId="50"/>
    <cellStyle name="xl63" xfId="51"/>
    <cellStyle name="xl64" xfId="78"/>
    <cellStyle name="Акцент1" xfId="52" builtinId="29" customBuiltin="1"/>
    <cellStyle name="Акцент2" xfId="53" builtinId="33" customBuiltin="1"/>
    <cellStyle name="Акцент3" xfId="54" builtinId="37" customBuiltin="1"/>
    <cellStyle name="Акцент4" xfId="55" builtinId="41" customBuiltin="1"/>
    <cellStyle name="Акцент5" xfId="56" builtinId="45" customBuiltin="1"/>
    <cellStyle name="Акцент6" xfId="57" builtinId="49" customBuiltin="1"/>
    <cellStyle name="Ввод " xfId="58" builtinId="20" customBuiltin="1"/>
    <cellStyle name="Вывод" xfId="59" builtinId="21" customBuiltin="1"/>
    <cellStyle name="Вычисление" xfId="60" builtinId="22" customBuiltin="1"/>
    <cellStyle name="Заголовок 1" xfId="61" builtinId="16" customBuiltin="1"/>
    <cellStyle name="Заголовок 2" xfId="62" builtinId="17" customBuiltin="1"/>
    <cellStyle name="Заголовок 3" xfId="63" builtinId="18" customBuiltin="1"/>
    <cellStyle name="Заголовок 4" xfId="64" builtinId="19" customBuiltin="1"/>
    <cellStyle name="Итог" xfId="65" builtinId="25" customBuiltin="1"/>
    <cellStyle name="Контрольная ячейка" xfId="66" builtinId="23" customBuiltin="1"/>
    <cellStyle name="Название" xfId="67" builtinId="15" customBuiltin="1"/>
    <cellStyle name="Нейтральный" xfId="68" builtinId="28" customBuiltin="1"/>
    <cellStyle name="Обычный" xfId="0" builtinId="0"/>
    <cellStyle name="Обычный 2" xfId="69"/>
    <cellStyle name="Обычный 3" xfId="70"/>
    <cellStyle name="Плохой" xfId="71" builtinId="27" customBuiltin="1"/>
    <cellStyle name="Пояснение" xfId="72" builtinId="53" customBuiltin="1"/>
    <cellStyle name="Примечание" xfId="73" builtinId="10" customBuiltin="1"/>
    <cellStyle name="Процентный" xfId="74" builtinId="5"/>
    <cellStyle name="Связанная ячейка" xfId="75" builtinId="24" customBuiltin="1"/>
    <cellStyle name="Текст предупреждения" xfId="76" builtinId="11" customBuiltin="1"/>
    <cellStyle name="Хороший" xfId="77" builtinId="26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  <pageSetUpPr fitToPage="1"/>
  </sheetPr>
  <dimension ref="A1:L61"/>
  <sheetViews>
    <sheetView tabSelected="1" topLeftCell="A8" zoomScaleNormal="100" workbookViewId="0">
      <selection activeCell="D10" sqref="D10:D11"/>
    </sheetView>
  </sheetViews>
  <sheetFormatPr defaultRowHeight="16.5" customHeight="1" x14ac:dyDescent="0.2"/>
  <cols>
    <col min="1" max="1" width="9" style="1" customWidth="1"/>
    <col min="2" max="2" width="46.28515625" style="1" customWidth="1"/>
    <col min="3" max="3" width="16" style="4" customWidth="1"/>
    <col min="4" max="4" width="16.5703125" style="31" customWidth="1"/>
    <col min="5" max="10" width="15.28515625" style="4" customWidth="1"/>
    <col min="11" max="11" width="11.85546875" style="4" customWidth="1"/>
    <col min="12" max="12" width="9.140625" style="1"/>
    <col min="13" max="13" width="11.42578125" style="1" bestFit="1" customWidth="1"/>
    <col min="14" max="16384" width="9.140625" style="1"/>
  </cols>
  <sheetData>
    <row r="1" spans="1:11" ht="9.75" hidden="1" customHeight="1" x14ac:dyDescent="0.2">
      <c r="B1" s="41"/>
      <c r="C1" s="41"/>
      <c r="D1" s="30"/>
      <c r="E1" s="1"/>
      <c r="F1" s="1"/>
      <c r="G1" s="1"/>
      <c r="H1" s="1"/>
      <c r="I1" s="1"/>
      <c r="J1" s="1"/>
      <c r="K1" s="1"/>
    </row>
    <row r="2" spans="1:11" ht="16.5" hidden="1" customHeight="1" x14ac:dyDescent="0.2">
      <c r="B2" s="41"/>
      <c r="C2" s="41"/>
      <c r="D2" s="30"/>
      <c r="E2" s="1"/>
      <c r="F2" s="1"/>
      <c r="G2" s="1"/>
      <c r="H2" s="1"/>
      <c r="I2" s="1"/>
      <c r="J2" s="1"/>
      <c r="K2" s="1"/>
    </row>
    <row r="3" spans="1:11" ht="0.75" hidden="1" customHeight="1" x14ac:dyDescent="0.2">
      <c r="B3" s="41"/>
      <c r="C3" s="41"/>
      <c r="D3" s="30"/>
      <c r="E3" s="1"/>
      <c r="F3" s="1"/>
      <c r="G3" s="1"/>
      <c r="H3" s="1"/>
      <c r="I3" s="1"/>
      <c r="J3" s="1"/>
      <c r="K3" s="1"/>
    </row>
    <row r="4" spans="1:11" ht="16.5" hidden="1" customHeight="1" x14ac:dyDescent="0.2">
      <c r="B4" s="41"/>
      <c r="C4" s="41"/>
      <c r="D4" s="30"/>
      <c r="E4" s="1"/>
      <c r="F4" s="1"/>
      <c r="G4" s="1"/>
      <c r="H4" s="1"/>
      <c r="I4" s="1"/>
      <c r="J4" s="1"/>
      <c r="K4" s="1"/>
    </row>
    <row r="5" spans="1:11" ht="16.5" hidden="1" customHeight="1" x14ac:dyDescent="0.2">
      <c r="B5" s="41"/>
      <c r="C5" s="41"/>
      <c r="D5" s="30"/>
      <c r="E5" s="1"/>
      <c r="F5" s="1"/>
      <c r="G5" s="1"/>
      <c r="H5" s="1"/>
      <c r="I5" s="1"/>
      <c r="J5" s="1"/>
      <c r="K5" s="1"/>
    </row>
    <row r="6" spans="1:11" ht="16.5" hidden="1" customHeight="1" x14ac:dyDescent="0.2">
      <c r="B6" s="41"/>
      <c r="C6" s="41"/>
      <c r="D6" s="30"/>
      <c r="E6" s="1"/>
      <c r="F6" s="1"/>
      <c r="G6" s="1"/>
      <c r="H6" s="1"/>
      <c r="I6" s="1"/>
      <c r="J6" s="1"/>
      <c r="K6" s="1"/>
    </row>
    <row r="7" spans="1:11" ht="16.5" hidden="1" customHeight="1" x14ac:dyDescent="0.2">
      <c r="B7" s="2"/>
    </row>
    <row r="8" spans="1:11" ht="35.25" customHeight="1" x14ac:dyDescent="0.25">
      <c r="A8" s="40" t="s">
        <v>95</v>
      </c>
      <c r="B8" s="40"/>
      <c r="C8" s="40"/>
      <c r="D8" s="40"/>
      <c r="E8" s="40"/>
      <c r="F8" s="40"/>
      <c r="G8" s="40"/>
      <c r="H8" s="40"/>
      <c r="I8" s="40"/>
      <c r="J8" s="40"/>
      <c r="K8" s="40"/>
    </row>
    <row r="9" spans="1:11" ht="16.5" customHeight="1" x14ac:dyDescent="0.2">
      <c r="C9" s="5"/>
      <c r="D9" s="32"/>
      <c r="E9" s="5"/>
      <c r="F9" s="5"/>
      <c r="G9" s="5"/>
      <c r="H9" s="5"/>
      <c r="I9" s="5"/>
      <c r="J9" s="5"/>
      <c r="K9" s="5"/>
    </row>
    <row r="10" spans="1:11" s="24" customFormat="1" ht="65.25" customHeight="1" x14ac:dyDescent="0.2">
      <c r="A10" s="21" t="s">
        <v>0</v>
      </c>
      <c r="B10" s="22" t="s">
        <v>1</v>
      </c>
      <c r="C10" s="18" t="s">
        <v>96</v>
      </c>
      <c r="D10" s="37" t="s">
        <v>97</v>
      </c>
      <c r="E10" s="29" t="s">
        <v>98</v>
      </c>
      <c r="F10" s="29" t="s">
        <v>93</v>
      </c>
      <c r="G10" s="29" t="s">
        <v>99</v>
      </c>
      <c r="H10" s="23" t="s">
        <v>89</v>
      </c>
      <c r="I10" s="23" t="s">
        <v>90</v>
      </c>
      <c r="J10" s="23" t="s">
        <v>94</v>
      </c>
      <c r="K10" s="23" t="s">
        <v>100</v>
      </c>
    </row>
    <row r="11" spans="1:11" ht="12.75" x14ac:dyDescent="0.2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</row>
    <row r="12" spans="1:11" ht="13.5" x14ac:dyDescent="0.2">
      <c r="A12" s="17" t="s">
        <v>3</v>
      </c>
      <c r="B12" s="26" t="s">
        <v>2</v>
      </c>
      <c r="C12" s="20">
        <v>215893574.44</v>
      </c>
      <c r="D12" s="35">
        <f>SUM(D13:D20)</f>
        <v>252970168.25</v>
      </c>
      <c r="E12" s="20">
        <v>248772330.31</v>
      </c>
      <c r="F12" s="20">
        <v>245488658.00999999</v>
      </c>
      <c r="G12" s="20">
        <v>254250037.12</v>
      </c>
      <c r="H12" s="27">
        <f t="shared" ref="H12:K13" si="0">D12/C12-1</f>
        <v>0.17173551323225755</v>
      </c>
      <c r="I12" s="27">
        <f t="shared" si="0"/>
        <v>-1.6594201478537407E-2</v>
      </c>
      <c r="J12" s="27">
        <f t="shared" si="0"/>
        <v>-1.3199507742312711E-2</v>
      </c>
      <c r="K12" s="27">
        <f t="shared" si="0"/>
        <v>3.5689547456172477E-2</v>
      </c>
    </row>
    <row r="13" spans="1:11" ht="38.25" x14ac:dyDescent="0.2">
      <c r="A13" s="13" t="s">
        <v>5</v>
      </c>
      <c r="B13" s="14" t="s">
        <v>4</v>
      </c>
      <c r="C13" s="19">
        <v>2676851.44</v>
      </c>
      <c r="D13" s="36">
        <v>3115446.06</v>
      </c>
      <c r="E13" s="19">
        <v>3381489.23</v>
      </c>
      <c r="F13" s="19">
        <v>3457598.21</v>
      </c>
      <c r="G13" s="19">
        <v>3573285.63</v>
      </c>
      <c r="H13" s="25">
        <f t="shared" si="0"/>
        <v>0.16384720251789542</v>
      </c>
      <c r="I13" s="25">
        <f t="shared" si="0"/>
        <v>8.5394888846189732E-2</v>
      </c>
      <c r="J13" s="25">
        <f t="shared" si="0"/>
        <v>2.2507532871840708E-2</v>
      </c>
      <c r="K13" s="25">
        <f t="shared" si="0"/>
        <v>3.3458896312883013E-2</v>
      </c>
    </row>
    <row r="14" spans="1:11" ht="51" x14ac:dyDescent="0.2">
      <c r="A14" s="13" t="s">
        <v>7</v>
      </c>
      <c r="B14" s="14" t="s">
        <v>6</v>
      </c>
      <c r="C14" s="19">
        <v>4040076.9</v>
      </c>
      <c r="D14" s="36">
        <v>6995085</v>
      </c>
      <c r="E14" s="19">
        <v>7399215</v>
      </c>
      <c r="F14" s="19">
        <v>8149122.8099999996</v>
      </c>
      <c r="G14" s="19">
        <v>8445438.5600000005</v>
      </c>
      <c r="H14" s="25">
        <f t="shared" ref="H14:H57" si="1">D14/C14-1</f>
        <v>0.73142372611768858</v>
      </c>
      <c r="I14" s="25">
        <f t="shared" ref="I14:I57" si="2">E14/D14-1</f>
        <v>5.7773422338684988E-2</v>
      </c>
      <c r="J14" s="25">
        <f t="shared" ref="J14:J57" si="3">F14/E14-1</f>
        <v>0.10134964452310147</v>
      </c>
      <c r="K14" s="25">
        <f t="shared" ref="K14:K57" si="4">G14/F14-1</f>
        <v>3.6361674367747288E-2</v>
      </c>
    </row>
    <row r="15" spans="1:11" ht="24.75" customHeight="1" x14ac:dyDescent="0.2">
      <c r="A15" s="13" t="s">
        <v>9</v>
      </c>
      <c r="B15" s="14" t="s">
        <v>8</v>
      </c>
      <c r="C15" s="19">
        <v>78805724.469999999</v>
      </c>
      <c r="D15" s="36">
        <v>78979273.450000003</v>
      </c>
      <c r="E15" s="19">
        <v>80074348.400000006</v>
      </c>
      <c r="F15" s="19">
        <v>81959290.349999994</v>
      </c>
      <c r="G15" s="19">
        <v>85584678.75</v>
      </c>
      <c r="H15" s="25">
        <f t="shared" si="1"/>
        <v>2.2022382405235685E-3</v>
      </c>
      <c r="I15" s="25">
        <f t="shared" si="2"/>
        <v>1.3865345959320097E-2</v>
      </c>
      <c r="J15" s="25">
        <f t="shared" si="3"/>
        <v>2.3539897453601855E-2</v>
      </c>
      <c r="K15" s="25">
        <f t="shared" si="4"/>
        <v>4.4234014039385983E-2</v>
      </c>
    </row>
    <row r="16" spans="1:11" ht="12.75" x14ac:dyDescent="0.2">
      <c r="A16" s="13" t="s">
        <v>82</v>
      </c>
      <c r="B16" s="14" t="s">
        <v>85</v>
      </c>
      <c r="C16" s="19">
        <v>42271.8</v>
      </c>
      <c r="D16" s="36">
        <v>8785.92</v>
      </c>
      <c r="E16" s="19">
        <v>5612</v>
      </c>
      <c r="F16" s="19">
        <v>6047.1</v>
      </c>
      <c r="G16" s="19">
        <v>55220.28</v>
      </c>
      <c r="H16" s="25">
        <f t="shared" si="1"/>
        <v>-0.79215647310973281</v>
      </c>
      <c r="I16" s="25">
        <v>0</v>
      </c>
      <c r="J16" s="25">
        <v>0</v>
      </c>
      <c r="K16" s="25">
        <v>0</v>
      </c>
    </row>
    <row r="17" spans="1:12" ht="43.5" customHeight="1" x14ac:dyDescent="0.2">
      <c r="A17" s="13" t="s">
        <v>11</v>
      </c>
      <c r="B17" s="14" t="s">
        <v>10</v>
      </c>
      <c r="C17" s="19">
        <v>3549236.52</v>
      </c>
      <c r="D17" s="36">
        <v>2961416.7</v>
      </c>
      <c r="E17" s="19">
        <v>3885772.5</v>
      </c>
      <c r="F17" s="19">
        <v>4145814.33</v>
      </c>
      <c r="G17" s="19">
        <v>4298297.4800000004</v>
      </c>
      <c r="H17" s="25">
        <f t="shared" si="1"/>
        <v>-0.16561866663087299</v>
      </c>
      <c r="I17" s="25">
        <f t="shared" si="2"/>
        <v>0.31213297338398882</v>
      </c>
      <c r="J17" s="25">
        <f t="shared" si="3"/>
        <v>6.6921527186679208E-2</v>
      </c>
      <c r="K17" s="25">
        <f t="shared" si="4"/>
        <v>3.678002386566126E-2</v>
      </c>
    </row>
    <row r="18" spans="1:12" ht="25.5" x14ac:dyDescent="0.2">
      <c r="A18" s="13" t="s">
        <v>83</v>
      </c>
      <c r="B18" s="14" t="s">
        <v>86</v>
      </c>
      <c r="C18" s="19">
        <v>4070682.95</v>
      </c>
      <c r="D18" s="36">
        <v>961400</v>
      </c>
      <c r="E18" s="19">
        <v>0</v>
      </c>
      <c r="F18" s="19">
        <v>0</v>
      </c>
      <c r="G18" s="19">
        <v>0</v>
      </c>
      <c r="H18" s="25">
        <f t="shared" si="1"/>
        <v>-0.76382341444695423</v>
      </c>
      <c r="I18" s="25">
        <f t="shared" si="2"/>
        <v>-1</v>
      </c>
      <c r="J18" s="25" t="e">
        <f t="shared" si="3"/>
        <v>#DIV/0!</v>
      </c>
      <c r="K18" s="25">
        <v>0</v>
      </c>
    </row>
    <row r="19" spans="1:12" ht="12.75" x14ac:dyDescent="0.2">
      <c r="A19" s="15" t="s">
        <v>13</v>
      </c>
      <c r="B19" s="16" t="s">
        <v>12</v>
      </c>
      <c r="C19" s="19">
        <v>0</v>
      </c>
      <c r="D19" s="36">
        <v>1000000</v>
      </c>
      <c r="E19" s="19">
        <v>1000000</v>
      </c>
      <c r="F19" s="19">
        <v>1000000</v>
      </c>
      <c r="G19" s="19">
        <v>1000000</v>
      </c>
      <c r="H19" s="25">
        <v>0</v>
      </c>
      <c r="I19" s="25">
        <f t="shared" si="2"/>
        <v>0</v>
      </c>
      <c r="J19" s="25">
        <f t="shared" si="3"/>
        <v>0</v>
      </c>
      <c r="K19" s="25">
        <f t="shared" si="4"/>
        <v>0</v>
      </c>
    </row>
    <row r="20" spans="1:12" ht="12.75" x14ac:dyDescent="0.2">
      <c r="A20" s="13" t="s">
        <v>15</v>
      </c>
      <c r="B20" s="14" t="s">
        <v>14</v>
      </c>
      <c r="C20" s="19">
        <v>122708730.36</v>
      </c>
      <c r="D20" s="36">
        <v>158948761.12</v>
      </c>
      <c r="E20" s="19">
        <v>153025893.18000001</v>
      </c>
      <c r="F20" s="19">
        <v>146770785.21000001</v>
      </c>
      <c r="G20" s="19">
        <v>151293116.41999999</v>
      </c>
      <c r="H20" s="25">
        <f t="shared" si="1"/>
        <v>0.29533376030931002</v>
      </c>
      <c r="I20" s="25">
        <f t="shared" si="2"/>
        <v>-3.7262749946999962E-2</v>
      </c>
      <c r="J20" s="25">
        <f t="shared" si="3"/>
        <v>-4.0876140893634894E-2</v>
      </c>
      <c r="K20" s="25">
        <f t="shared" si="4"/>
        <v>3.081220287490738E-2</v>
      </c>
    </row>
    <row r="21" spans="1:12" ht="25.5" x14ac:dyDescent="0.2">
      <c r="A21" s="17" t="s">
        <v>17</v>
      </c>
      <c r="B21" s="12" t="s">
        <v>16</v>
      </c>
      <c r="C21" s="20">
        <v>43139763.189999998</v>
      </c>
      <c r="D21" s="35">
        <f>SUM(D22:D24)</f>
        <v>44628929.590000004</v>
      </c>
      <c r="E21" s="20">
        <v>44518445.670000002</v>
      </c>
      <c r="F21" s="20">
        <v>45036599.5</v>
      </c>
      <c r="G21" s="20">
        <v>46433042.229999997</v>
      </c>
      <c r="H21" s="27">
        <f t="shared" si="1"/>
        <v>3.4519577528538736E-2</v>
      </c>
      <c r="I21" s="27">
        <f t="shared" si="2"/>
        <v>-2.4756121425049127E-3</v>
      </c>
      <c r="J21" s="27">
        <f t="shared" si="3"/>
        <v>1.1639081782883753E-2</v>
      </c>
      <c r="K21" s="27">
        <f t="shared" si="4"/>
        <v>3.1006842112935251E-2</v>
      </c>
    </row>
    <row r="22" spans="1:12" ht="12.75" x14ac:dyDescent="0.2">
      <c r="A22" s="13" t="s">
        <v>19</v>
      </c>
      <c r="B22" s="14" t="s">
        <v>18</v>
      </c>
      <c r="C22" s="19">
        <v>3043369.47</v>
      </c>
      <c r="D22" s="36">
        <v>2835269</v>
      </c>
      <c r="E22" s="19">
        <v>2382872</v>
      </c>
      <c r="F22" s="19">
        <v>1882701</v>
      </c>
      <c r="G22" s="19">
        <v>1870077</v>
      </c>
      <c r="H22" s="25">
        <f t="shared" si="1"/>
        <v>-6.8378312936155039E-2</v>
      </c>
      <c r="I22" s="25">
        <f t="shared" si="2"/>
        <v>-0.15956052141789723</v>
      </c>
      <c r="J22" s="25">
        <f t="shared" si="3"/>
        <v>-0.2099025881373402</v>
      </c>
      <c r="K22" s="25">
        <f t="shared" si="4"/>
        <v>-6.7052601554893343E-3</v>
      </c>
    </row>
    <row r="23" spans="1:12" ht="26.25" customHeight="1" x14ac:dyDescent="0.2">
      <c r="A23" s="15" t="s">
        <v>21</v>
      </c>
      <c r="B23" s="16" t="s">
        <v>20</v>
      </c>
      <c r="C23" s="19">
        <v>40055213.119999997</v>
      </c>
      <c r="D23" s="36">
        <v>41728735.590000004</v>
      </c>
      <c r="E23" s="19">
        <v>42073894.670000002</v>
      </c>
      <c r="F23" s="19">
        <v>43095303.5</v>
      </c>
      <c r="G23" s="19">
        <v>44507300.229999997</v>
      </c>
      <c r="H23" s="25">
        <f t="shared" si="1"/>
        <v>4.178039110630527E-2</v>
      </c>
      <c r="I23" s="25">
        <f t="shared" si="2"/>
        <v>8.271496251199828E-3</v>
      </c>
      <c r="J23" s="25">
        <f t="shared" si="3"/>
        <v>2.4276545777643266E-2</v>
      </c>
      <c r="K23" s="25">
        <f t="shared" si="4"/>
        <v>3.2764515279489759E-2</v>
      </c>
    </row>
    <row r="24" spans="1:12" ht="25.5" x14ac:dyDescent="0.2">
      <c r="A24" s="13" t="s">
        <v>81</v>
      </c>
      <c r="B24" s="14" t="s">
        <v>80</v>
      </c>
      <c r="C24" s="19">
        <v>41180.6</v>
      </c>
      <c r="D24" s="36">
        <v>64925</v>
      </c>
      <c r="E24" s="19">
        <v>61679</v>
      </c>
      <c r="F24" s="19">
        <v>58595</v>
      </c>
      <c r="G24" s="19">
        <v>55665</v>
      </c>
      <c r="H24" s="25">
        <f t="shared" si="1"/>
        <v>0.57659189035613867</v>
      </c>
      <c r="I24" s="25">
        <v>0</v>
      </c>
      <c r="J24" s="25">
        <v>0</v>
      </c>
      <c r="K24" s="25">
        <v>0</v>
      </c>
    </row>
    <row r="25" spans="1:12" ht="13.5" x14ac:dyDescent="0.2">
      <c r="A25" s="17" t="s">
        <v>23</v>
      </c>
      <c r="B25" s="12" t="s">
        <v>22</v>
      </c>
      <c r="C25" s="20">
        <v>190175267.94</v>
      </c>
      <c r="D25" s="35">
        <f>SUM(D26:D30)</f>
        <v>192844773.28</v>
      </c>
      <c r="E25" s="20">
        <v>206311100.15000001</v>
      </c>
      <c r="F25" s="20">
        <v>163386121.94</v>
      </c>
      <c r="G25" s="20">
        <v>164669912.50999999</v>
      </c>
      <c r="H25" s="27">
        <f t="shared" si="1"/>
        <v>1.4037079421085563E-2</v>
      </c>
      <c r="I25" s="27">
        <f t="shared" si="2"/>
        <v>6.9829877372137306E-2</v>
      </c>
      <c r="J25" s="27">
        <f t="shared" si="3"/>
        <v>-0.20805947027954907</v>
      </c>
      <c r="K25" s="27">
        <f t="shared" si="4"/>
        <v>7.8574027876825436E-3</v>
      </c>
    </row>
    <row r="26" spans="1:12" ht="12.75" x14ac:dyDescent="0.2">
      <c r="A26" s="13" t="s">
        <v>84</v>
      </c>
      <c r="B26" s="14" t="s">
        <v>87</v>
      </c>
      <c r="C26" s="19">
        <v>4402880</v>
      </c>
      <c r="D26" s="36">
        <v>4368117.5</v>
      </c>
      <c r="E26" s="19">
        <v>4497575</v>
      </c>
      <c r="F26" s="19">
        <v>4448296</v>
      </c>
      <c r="G26" s="19">
        <v>4449076</v>
      </c>
      <c r="H26" s="25">
        <f t="shared" si="1"/>
        <v>-7.8954002834508152E-3</v>
      </c>
      <c r="I26" s="25">
        <f t="shared" si="2"/>
        <v>2.963690880568115E-2</v>
      </c>
      <c r="J26" s="25">
        <f t="shared" si="3"/>
        <v>-1.0956793383100849E-2</v>
      </c>
      <c r="K26" s="25">
        <f t="shared" si="4"/>
        <v>1.7534804338570353E-4</v>
      </c>
    </row>
    <row r="27" spans="1:12" ht="12.75" x14ac:dyDescent="0.2">
      <c r="A27" s="13" t="s">
        <v>25</v>
      </c>
      <c r="B27" s="14" t="s">
        <v>24</v>
      </c>
      <c r="C27" s="19">
        <v>36617573.030000001</v>
      </c>
      <c r="D27" s="36">
        <v>35907663.020000003</v>
      </c>
      <c r="E27" s="19">
        <v>32399981.5</v>
      </c>
      <c r="F27" s="19">
        <v>32399981.5</v>
      </c>
      <c r="G27" s="19">
        <v>32399981.5</v>
      </c>
      <c r="H27" s="25">
        <f t="shared" si="1"/>
        <v>-1.9387139869111003E-2</v>
      </c>
      <c r="I27" s="25">
        <f t="shared" si="2"/>
        <v>-9.7686154569465611E-2</v>
      </c>
      <c r="J27" s="25">
        <f t="shared" si="3"/>
        <v>0</v>
      </c>
      <c r="K27" s="25">
        <f t="shared" si="4"/>
        <v>0</v>
      </c>
    </row>
    <row r="28" spans="1:12" ht="12.75" x14ac:dyDescent="0.2">
      <c r="A28" s="13" t="s">
        <v>27</v>
      </c>
      <c r="B28" s="14" t="s">
        <v>26</v>
      </c>
      <c r="C28" s="19">
        <v>114999944.61</v>
      </c>
      <c r="D28" s="36">
        <v>120301569.31999999</v>
      </c>
      <c r="E28" s="19">
        <v>133595057.84</v>
      </c>
      <c r="F28" s="19">
        <v>92154502.780000001</v>
      </c>
      <c r="G28" s="19">
        <v>92154502.780000001</v>
      </c>
      <c r="H28" s="25">
        <f t="shared" si="1"/>
        <v>4.6101106639480749E-2</v>
      </c>
      <c r="I28" s="25">
        <f t="shared" si="2"/>
        <v>0.11050137246871294</v>
      </c>
      <c r="J28" s="25">
        <f t="shared" si="3"/>
        <v>-0.31019527016958404</v>
      </c>
      <c r="K28" s="25">
        <f t="shared" si="4"/>
        <v>0</v>
      </c>
    </row>
    <row r="29" spans="1:12" ht="12.75" x14ac:dyDescent="0.2">
      <c r="A29" s="13" t="s">
        <v>29</v>
      </c>
      <c r="B29" s="14" t="s">
        <v>28</v>
      </c>
      <c r="C29" s="19">
        <v>11020581.42</v>
      </c>
      <c r="D29" s="36">
        <v>10744320.92</v>
      </c>
      <c r="E29" s="19">
        <v>11801853.18</v>
      </c>
      <c r="F29" s="19">
        <v>11692067.630000001</v>
      </c>
      <c r="G29" s="19">
        <v>12182253.99</v>
      </c>
      <c r="H29" s="25">
        <f t="shared" si="1"/>
        <v>-2.5067688307138347E-2</v>
      </c>
      <c r="I29" s="25">
        <f t="shared" si="2"/>
        <v>9.8427091658390253E-2</v>
      </c>
      <c r="J29" s="25">
        <f t="shared" si="3"/>
        <v>-9.3023992355748542E-3</v>
      </c>
      <c r="K29" s="25">
        <f t="shared" si="4"/>
        <v>4.1924694203979707E-2</v>
      </c>
      <c r="L29" s="3"/>
    </row>
    <row r="30" spans="1:12" ht="25.5" x14ac:dyDescent="0.2">
      <c r="A30" s="13" t="s">
        <v>31</v>
      </c>
      <c r="B30" s="14" t="s">
        <v>30</v>
      </c>
      <c r="C30" s="19">
        <v>23134288.879999999</v>
      </c>
      <c r="D30" s="36">
        <v>21523102.52</v>
      </c>
      <c r="E30" s="19">
        <v>24016632.629999999</v>
      </c>
      <c r="F30" s="19">
        <v>22691274.030000001</v>
      </c>
      <c r="G30" s="19">
        <v>23484098.239999998</v>
      </c>
      <c r="H30" s="25">
        <f t="shared" si="1"/>
        <v>-6.9644948602370804E-2</v>
      </c>
      <c r="I30" s="25">
        <f t="shared" si="2"/>
        <v>0.11585365574888318</v>
      </c>
      <c r="J30" s="25">
        <f t="shared" si="3"/>
        <v>-5.518503032537736E-2</v>
      </c>
      <c r="K30" s="25">
        <f t="shared" si="4"/>
        <v>3.4939607575661391E-2</v>
      </c>
    </row>
    <row r="31" spans="1:12" s="9" customFormat="1" ht="13.5" x14ac:dyDescent="0.2">
      <c r="A31" s="17" t="s">
        <v>33</v>
      </c>
      <c r="B31" s="12" t="s">
        <v>32</v>
      </c>
      <c r="C31" s="20">
        <v>153964242.05000001</v>
      </c>
      <c r="D31" s="35">
        <f>SUM(D32:D35)</f>
        <v>194502775.73999998</v>
      </c>
      <c r="E31" s="20">
        <v>175939167.63999999</v>
      </c>
      <c r="F31" s="20">
        <v>111674089.41</v>
      </c>
      <c r="G31" s="20">
        <v>66762685.840000004</v>
      </c>
      <c r="H31" s="27">
        <f t="shared" si="1"/>
        <v>0.26329836818106789</v>
      </c>
      <c r="I31" s="27">
        <f t="shared" si="2"/>
        <v>-9.5441353108578486E-2</v>
      </c>
      <c r="J31" s="27">
        <f t="shared" si="3"/>
        <v>-0.36526874084965966</v>
      </c>
      <c r="K31" s="27">
        <f t="shared" si="4"/>
        <v>-0.40216494092118693</v>
      </c>
    </row>
    <row r="32" spans="1:12" s="9" customFormat="1" ht="12.75" x14ac:dyDescent="0.2">
      <c r="A32" s="11" t="s">
        <v>35</v>
      </c>
      <c r="B32" s="14" t="s">
        <v>34</v>
      </c>
      <c r="C32" s="19">
        <v>49360074.390000001</v>
      </c>
      <c r="D32" s="36">
        <v>52030273.57</v>
      </c>
      <c r="E32" s="19">
        <v>47123341.689999998</v>
      </c>
      <c r="F32" s="19">
        <v>48173285.799999997</v>
      </c>
      <c r="G32" s="19">
        <v>34424925.93</v>
      </c>
      <c r="H32" s="25">
        <f t="shared" si="1"/>
        <v>5.409633621907517E-2</v>
      </c>
      <c r="I32" s="25">
        <f t="shared" si="2"/>
        <v>-9.4309169322324693E-2</v>
      </c>
      <c r="J32" s="25">
        <f t="shared" si="3"/>
        <v>2.2280765165319405E-2</v>
      </c>
      <c r="K32" s="25">
        <f t="shared" si="4"/>
        <v>-0.28539385764713598</v>
      </c>
    </row>
    <row r="33" spans="1:11" ht="12.75" x14ac:dyDescent="0.2">
      <c r="A33" s="11" t="s">
        <v>37</v>
      </c>
      <c r="B33" s="14" t="s">
        <v>36</v>
      </c>
      <c r="C33" s="19">
        <v>73391547.859999999</v>
      </c>
      <c r="D33" s="36">
        <v>71233891.969999999</v>
      </c>
      <c r="E33" s="19">
        <v>72025674.920000002</v>
      </c>
      <c r="F33" s="19">
        <v>31477329.579999998</v>
      </c>
      <c r="G33" s="19">
        <v>0</v>
      </c>
      <c r="H33" s="25">
        <f t="shared" si="1"/>
        <v>-2.9399242186796459E-2</v>
      </c>
      <c r="I33" s="25">
        <f t="shared" si="2"/>
        <v>1.1115256068466195E-2</v>
      </c>
      <c r="J33" s="25">
        <f t="shared" si="3"/>
        <v>-0.56297070988973941</v>
      </c>
      <c r="K33" s="25">
        <f t="shared" si="4"/>
        <v>-1</v>
      </c>
    </row>
    <row r="34" spans="1:11" ht="12.75" x14ac:dyDescent="0.2">
      <c r="A34" s="11" t="s">
        <v>39</v>
      </c>
      <c r="B34" s="14" t="s">
        <v>38</v>
      </c>
      <c r="C34" s="19">
        <v>30979394.25</v>
      </c>
      <c r="D34" s="36">
        <v>70977355.920000002</v>
      </c>
      <c r="E34" s="19">
        <v>56528896.75</v>
      </c>
      <c r="F34" s="19">
        <v>31762219.75</v>
      </c>
      <c r="G34" s="19">
        <v>32076505.629999999</v>
      </c>
      <c r="H34" s="25">
        <f t="shared" si="1"/>
        <v>1.2911150343102658</v>
      </c>
      <c r="I34" s="25">
        <f t="shared" si="2"/>
        <v>-0.20356434785039257</v>
      </c>
      <c r="J34" s="25">
        <f t="shared" si="3"/>
        <v>-0.4381241882276784</v>
      </c>
      <c r="K34" s="25">
        <f t="shared" si="4"/>
        <v>9.8949595611936836E-3</v>
      </c>
    </row>
    <row r="35" spans="1:11" ht="25.5" x14ac:dyDescent="0.2">
      <c r="A35" s="11" t="s">
        <v>41</v>
      </c>
      <c r="B35" s="14" t="s">
        <v>40</v>
      </c>
      <c r="C35" s="19">
        <v>233225.55</v>
      </c>
      <c r="D35" s="36">
        <v>261254.28</v>
      </c>
      <c r="E35" s="19">
        <v>261254.28</v>
      </c>
      <c r="F35" s="19">
        <v>261254.28</v>
      </c>
      <c r="G35" s="19">
        <v>261254.28</v>
      </c>
      <c r="H35" s="25">
        <f t="shared" si="1"/>
        <v>0.12017864252008414</v>
      </c>
      <c r="I35" s="25">
        <f t="shared" si="2"/>
        <v>0</v>
      </c>
      <c r="J35" s="25">
        <f t="shared" si="3"/>
        <v>0</v>
      </c>
      <c r="K35" s="25">
        <f t="shared" si="4"/>
        <v>0</v>
      </c>
    </row>
    <row r="36" spans="1:11" ht="13.5" x14ac:dyDescent="0.2">
      <c r="A36" s="17" t="s">
        <v>43</v>
      </c>
      <c r="B36" s="12" t="s">
        <v>42</v>
      </c>
      <c r="C36" s="20">
        <v>486227.26</v>
      </c>
      <c r="D36" s="35">
        <f>D37</f>
        <v>3048007.58</v>
      </c>
      <c r="E36" s="20">
        <v>3869696.4</v>
      </c>
      <c r="F36" s="20">
        <v>0</v>
      </c>
      <c r="G36" s="20">
        <v>0</v>
      </c>
      <c r="H36" s="27">
        <f t="shared" si="1"/>
        <v>5.2686892133526202</v>
      </c>
      <c r="I36" s="27">
        <f t="shared" si="2"/>
        <v>0.26958227577636129</v>
      </c>
      <c r="J36" s="27">
        <v>0</v>
      </c>
      <c r="K36" s="27">
        <v>0</v>
      </c>
    </row>
    <row r="37" spans="1:11" ht="25.5" x14ac:dyDescent="0.2">
      <c r="A37" s="11" t="s">
        <v>45</v>
      </c>
      <c r="B37" s="14" t="s">
        <v>44</v>
      </c>
      <c r="C37" s="19">
        <v>486227.26</v>
      </c>
      <c r="D37" s="36">
        <v>3048007.58</v>
      </c>
      <c r="E37" s="19">
        <v>3869696.4</v>
      </c>
      <c r="F37" s="19">
        <v>0</v>
      </c>
      <c r="G37" s="19">
        <v>0</v>
      </c>
      <c r="H37" s="25">
        <f t="shared" si="1"/>
        <v>5.2686892133526202</v>
      </c>
      <c r="I37" s="25">
        <f t="shared" si="2"/>
        <v>0.26958227577636129</v>
      </c>
      <c r="J37" s="25">
        <v>0</v>
      </c>
      <c r="K37" s="25">
        <v>0</v>
      </c>
    </row>
    <row r="38" spans="1:11" s="8" customFormat="1" ht="13.5" x14ac:dyDescent="0.2">
      <c r="A38" s="17" t="s">
        <v>47</v>
      </c>
      <c r="B38" s="12" t="s">
        <v>46</v>
      </c>
      <c r="C38" s="20">
        <v>1557929814.27</v>
      </c>
      <c r="D38" s="35">
        <f>SUM(D39:D43)</f>
        <v>1820565038.0299997</v>
      </c>
      <c r="E38" s="20">
        <v>1722930771.6199999</v>
      </c>
      <c r="F38" s="20">
        <v>1657021412.0799999</v>
      </c>
      <c r="G38" s="20">
        <v>1720297478.3900001</v>
      </c>
      <c r="H38" s="27">
        <f t="shared" si="1"/>
        <v>0.16857962493198886</v>
      </c>
      <c r="I38" s="27">
        <f t="shared" si="2"/>
        <v>-5.3628551779533296E-2</v>
      </c>
      <c r="J38" s="27">
        <f t="shared" si="3"/>
        <v>-3.8254212314072333E-2</v>
      </c>
      <c r="K38" s="27">
        <f t="shared" si="4"/>
        <v>3.8186631656480508E-2</v>
      </c>
    </row>
    <row r="39" spans="1:11" s="8" customFormat="1" ht="12.75" x14ac:dyDescent="0.2">
      <c r="A39" s="11" t="s">
        <v>49</v>
      </c>
      <c r="B39" s="14" t="s">
        <v>48</v>
      </c>
      <c r="C39" s="19">
        <v>622655320.04999995</v>
      </c>
      <c r="D39" s="36">
        <v>843909311.55999994</v>
      </c>
      <c r="E39" s="19">
        <v>672870174.09000003</v>
      </c>
      <c r="F39" s="19">
        <v>668436349.58000004</v>
      </c>
      <c r="G39" s="19">
        <v>690774020.47000003</v>
      </c>
      <c r="H39" s="25">
        <f t="shared" si="1"/>
        <v>0.35533943802525125</v>
      </c>
      <c r="I39" s="25">
        <f t="shared" si="2"/>
        <v>-0.20267478404027472</v>
      </c>
      <c r="J39" s="25">
        <f t="shared" si="3"/>
        <v>-6.5894204866434603E-3</v>
      </c>
      <c r="K39" s="25">
        <f t="shared" si="4"/>
        <v>3.3417797975881181E-2</v>
      </c>
    </row>
    <row r="40" spans="1:11" s="8" customFormat="1" ht="12.75" x14ac:dyDescent="0.2">
      <c r="A40" s="11" t="s">
        <v>51</v>
      </c>
      <c r="B40" s="14" t="s">
        <v>50</v>
      </c>
      <c r="C40" s="19">
        <v>508338178.75</v>
      </c>
      <c r="D40" s="36">
        <v>536543047.13999999</v>
      </c>
      <c r="E40" s="19">
        <v>553253579.97000003</v>
      </c>
      <c r="F40" s="19">
        <v>542696536.80999994</v>
      </c>
      <c r="G40" s="19">
        <v>569961224.72000003</v>
      </c>
      <c r="H40" s="25">
        <f t="shared" si="1"/>
        <v>5.5484458120685698E-2</v>
      </c>
      <c r="I40" s="25">
        <f t="shared" si="2"/>
        <v>3.1144812926146681E-2</v>
      </c>
      <c r="J40" s="25">
        <f t="shared" si="3"/>
        <v>-1.9081743963721864E-2</v>
      </c>
      <c r="K40" s="25">
        <f t="shared" si="4"/>
        <v>5.0239288553900474E-2</v>
      </c>
    </row>
    <row r="41" spans="1:11" s="8" customFormat="1" ht="12.75" x14ac:dyDescent="0.2">
      <c r="A41" s="11" t="s">
        <v>91</v>
      </c>
      <c r="B41" s="14" t="s">
        <v>92</v>
      </c>
      <c r="C41" s="19">
        <v>319728110.57999998</v>
      </c>
      <c r="D41" s="36">
        <v>331865603.49000001</v>
      </c>
      <c r="E41" s="19">
        <v>370755075.99000001</v>
      </c>
      <c r="F41" s="19">
        <v>322088844.57999998</v>
      </c>
      <c r="G41" s="19">
        <v>333351319.39999998</v>
      </c>
      <c r="H41" s="25">
        <v>0</v>
      </c>
      <c r="I41" s="25">
        <f t="shared" si="2"/>
        <v>0.1171844026347606</v>
      </c>
      <c r="J41" s="25">
        <f t="shared" si="3"/>
        <v>-0.13126248178814592</v>
      </c>
      <c r="K41" s="25">
        <f t="shared" si="4"/>
        <v>3.4966981966376709E-2</v>
      </c>
    </row>
    <row r="42" spans="1:11" s="8" customFormat="1" ht="12.75" x14ac:dyDescent="0.2">
      <c r="A42" s="11" t="s">
        <v>52</v>
      </c>
      <c r="B42" s="14" t="s">
        <v>88</v>
      </c>
      <c r="C42" s="19">
        <v>33402126.050000001</v>
      </c>
      <c r="D42" s="36">
        <v>33315927.559999999</v>
      </c>
      <c r="E42" s="19">
        <v>32776278.140000001</v>
      </c>
      <c r="F42" s="19">
        <v>32688256</v>
      </c>
      <c r="G42" s="19">
        <v>33394099.030000001</v>
      </c>
      <c r="H42" s="25">
        <f t="shared" si="1"/>
        <v>-2.5806288459294668E-3</v>
      </c>
      <c r="I42" s="25">
        <f t="shared" si="2"/>
        <v>-1.6197940730544591E-2</v>
      </c>
      <c r="J42" s="25">
        <f t="shared" si="3"/>
        <v>-2.6855440884417936E-3</v>
      </c>
      <c r="K42" s="25">
        <f t="shared" si="4"/>
        <v>2.1593168812676922E-2</v>
      </c>
    </row>
    <row r="43" spans="1:11" ht="12.75" x14ac:dyDescent="0.2">
      <c r="A43" s="11" t="s">
        <v>54</v>
      </c>
      <c r="B43" s="14" t="s">
        <v>53</v>
      </c>
      <c r="C43" s="19">
        <v>73806078.840000004</v>
      </c>
      <c r="D43" s="36">
        <v>74931148.280000001</v>
      </c>
      <c r="E43" s="19">
        <v>93275663.430000007</v>
      </c>
      <c r="F43" s="19">
        <v>91111425.109999999</v>
      </c>
      <c r="G43" s="19">
        <v>92816814.769999996</v>
      </c>
      <c r="H43" s="25">
        <f t="shared" si="1"/>
        <v>1.5243587759742327E-2</v>
      </c>
      <c r="I43" s="25">
        <f t="shared" si="2"/>
        <v>0.24481828413266649</v>
      </c>
      <c r="J43" s="25">
        <f t="shared" si="3"/>
        <v>-2.3202604413788963E-2</v>
      </c>
      <c r="K43" s="25">
        <f t="shared" si="4"/>
        <v>1.8717626883138605E-2</v>
      </c>
    </row>
    <row r="44" spans="1:11" ht="13.5" x14ac:dyDescent="0.2">
      <c r="A44" s="17" t="s">
        <v>56</v>
      </c>
      <c r="B44" s="26" t="s">
        <v>55</v>
      </c>
      <c r="C44" s="20">
        <v>229864769.75999999</v>
      </c>
      <c r="D44" s="35">
        <f>D45</f>
        <v>242744828.78</v>
      </c>
      <c r="E44" s="20">
        <v>228605820.19999999</v>
      </c>
      <c r="F44" s="20">
        <v>204475324.65000001</v>
      </c>
      <c r="G44" s="20">
        <v>212867019.72</v>
      </c>
      <c r="H44" s="27">
        <f t="shared" si="1"/>
        <v>5.6033201753570072E-2</v>
      </c>
      <c r="I44" s="27">
        <f t="shared" si="2"/>
        <v>-5.8246384283696551E-2</v>
      </c>
      <c r="J44" s="27">
        <f t="shared" si="3"/>
        <v>-0.10555503586430559</v>
      </c>
      <c r="K44" s="27">
        <f t="shared" si="4"/>
        <v>4.104013569541487E-2</v>
      </c>
    </row>
    <row r="45" spans="1:11" ht="12.75" x14ac:dyDescent="0.2">
      <c r="A45" s="11" t="s">
        <v>58</v>
      </c>
      <c r="B45" s="14" t="s">
        <v>57</v>
      </c>
      <c r="C45" s="19">
        <v>229864769.75999999</v>
      </c>
      <c r="D45" s="36">
        <v>242744828.78</v>
      </c>
      <c r="E45" s="19">
        <v>228605820.19999999</v>
      </c>
      <c r="F45" s="19">
        <v>204475324.65000001</v>
      </c>
      <c r="G45" s="19">
        <v>212867019.72</v>
      </c>
      <c r="H45" s="25">
        <f t="shared" si="1"/>
        <v>5.6033201753570072E-2</v>
      </c>
      <c r="I45" s="25">
        <f t="shared" si="2"/>
        <v>-5.8246384283696551E-2</v>
      </c>
      <c r="J45" s="25">
        <f t="shared" si="3"/>
        <v>-0.10555503586430559</v>
      </c>
      <c r="K45" s="25">
        <f t="shared" si="4"/>
        <v>4.104013569541487E-2</v>
      </c>
    </row>
    <row r="46" spans="1:11" ht="13.5" x14ac:dyDescent="0.2">
      <c r="A46" s="17" t="s">
        <v>60</v>
      </c>
      <c r="B46" s="26" t="s">
        <v>59</v>
      </c>
      <c r="C46" s="20">
        <v>65868782.07</v>
      </c>
      <c r="D46" s="35">
        <f>SUM(D47:D50)</f>
        <v>72501148.450000003</v>
      </c>
      <c r="E46" s="20">
        <v>75306170.950000003</v>
      </c>
      <c r="F46" s="20">
        <v>75869621.670000002</v>
      </c>
      <c r="G46" s="20">
        <v>76594429.680000007</v>
      </c>
      <c r="H46" s="27">
        <f t="shared" si="1"/>
        <v>0.10069058773474304</v>
      </c>
      <c r="I46" s="27">
        <f t="shared" si="2"/>
        <v>3.8689352651213094E-2</v>
      </c>
      <c r="J46" s="27">
        <f t="shared" si="3"/>
        <v>7.4821321133708985E-3</v>
      </c>
      <c r="K46" s="27">
        <f t="shared" si="4"/>
        <v>9.5533362898869711E-3</v>
      </c>
    </row>
    <row r="47" spans="1:11" ht="12.75" x14ac:dyDescent="0.2">
      <c r="A47" s="11" t="s">
        <v>62</v>
      </c>
      <c r="B47" s="14" t="s">
        <v>61</v>
      </c>
      <c r="C47" s="19">
        <v>8658369.1500000004</v>
      </c>
      <c r="D47" s="36">
        <v>9180220.4499999993</v>
      </c>
      <c r="E47" s="19">
        <v>9672570.9499999993</v>
      </c>
      <c r="F47" s="19">
        <v>10084121.67</v>
      </c>
      <c r="G47" s="19">
        <v>10488129.68</v>
      </c>
      <c r="H47" s="25">
        <f t="shared" si="1"/>
        <v>6.0271315643777967E-2</v>
      </c>
      <c r="I47" s="25">
        <f t="shared" si="2"/>
        <v>5.3631664150287417E-2</v>
      </c>
      <c r="J47" s="25">
        <f t="shared" si="3"/>
        <v>4.2548224471798957E-2</v>
      </c>
      <c r="K47" s="25">
        <f t="shared" si="4"/>
        <v>4.0063777810408041E-2</v>
      </c>
    </row>
    <row r="48" spans="1:11" ht="12.75" x14ac:dyDescent="0.2">
      <c r="A48" s="11" t="s">
        <v>64</v>
      </c>
      <c r="B48" s="14" t="s">
        <v>63</v>
      </c>
      <c r="C48" s="19">
        <v>3998394.76</v>
      </c>
      <c r="D48" s="36">
        <v>4575928</v>
      </c>
      <c r="E48" s="19">
        <v>3880700</v>
      </c>
      <c r="F48" s="19">
        <v>3776400</v>
      </c>
      <c r="G48" s="19">
        <v>3776900</v>
      </c>
      <c r="H48" s="25">
        <f t="shared" si="1"/>
        <v>0.14444127572836263</v>
      </c>
      <c r="I48" s="25">
        <f t="shared" si="2"/>
        <v>-0.15193158633614867</v>
      </c>
      <c r="J48" s="25">
        <f t="shared" si="3"/>
        <v>-2.6876594428840161E-2</v>
      </c>
      <c r="K48" s="25">
        <f t="shared" si="4"/>
        <v>1.3240122868340976E-4</v>
      </c>
    </row>
    <row r="49" spans="1:11" ht="12.75" x14ac:dyDescent="0.2">
      <c r="A49" s="11" t="s">
        <v>66</v>
      </c>
      <c r="B49" s="14" t="s">
        <v>65</v>
      </c>
      <c r="C49" s="19">
        <v>53212018.159999996</v>
      </c>
      <c r="D49" s="36">
        <v>51294100</v>
      </c>
      <c r="E49" s="19">
        <v>53978100</v>
      </c>
      <c r="F49" s="19">
        <v>53978100</v>
      </c>
      <c r="G49" s="19">
        <v>53978100</v>
      </c>
      <c r="H49" s="25">
        <f t="shared" si="1"/>
        <v>-3.6042950940765373E-2</v>
      </c>
      <c r="I49" s="25">
        <f t="shared" si="2"/>
        <v>5.2325706075357692E-2</v>
      </c>
      <c r="J49" s="25">
        <f t="shared" si="3"/>
        <v>0</v>
      </c>
      <c r="K49" s="25">
        <f t="shared" si="4"/>
        <v>0</v>
      </c>
    </row>
    <row r="50" spans="1:11" ht="15.75" customHeight="1" x14ac:dyDescent="0.2">
      <c r="A50" s="11" t="s">
        <v>101</v>
      </c>
      <c r="B50" s="14" t="s">
        <v>102</v>
      </c>
      <c r="C50" s="19"/>
      <c r="D50" s="36">
        <v>7450900</v>
      </c>
      <c r="E50" s="19">
        <v>7774800</v>
      </c>
      <c r="F50" s="19">
        <v>8031000</v>
      </c>
      <c r="G50" s="19">
        <v>8351300</v>
      </c>
      <c r="H50" s="25"/>
      <c r="I50" s="25"/>
      <c r="J50" s="25"/>
      <c r="K50" s="25"/>
    </row>
    <row r="51" spans="1:11" ht="14.25" customHeight="1" x14ac:dyDescent="0.2">
      <c r="A51" s="17" t="s">
        <v>68</v>
      </c>
      <c r="B51" s="26" t="s">
        <v>67</v>
      </c>
      <c r="C51" s="20">
        <v>1221012.7</v>
      </c>
      <c r="D51" s="35">
        <f>D52</f>
        <v>1120700.6100000001</v>
      </c>
      <c r="E51" s="20">
        <v>1200000</v>
      </c>
      <c r="F51" s="20">
        <v>1300000</v>
      </c>
      <c r="G51" s="20">
        <v>1300000</v>
      </c>
      <c r="H51" s="27">
        <f t="shared" si="1"/>
        <v>-8.2154829347802716E-2</v>
      </c>
      <c r="I51" s="27">
        <f t="shared" si="2"/>
        <v>7.0758764019946296E-2</v>
      </c>
      <c r="J51" s="27">
        <f t="shared" si="3"/>
        <v>8.3333333333333259E-2</v>
      </c>
      <c r="K51" s="27">
        <f t="shared" si="4"/>
        <v>0</v>
      </c>
    </row>
    <row r="52" spans="1:11" ht="13.5" customHeight="1" x14ac:dyDescent="0.2">
      <c r="A52" s="11" t="s">
        <v>70</v>
      </c>
      <c r="B52" s="14" t="s">
        <v>69</v>
      </c>
      <c r="C52" s="19">
        <v>1221012.7</v>
      </c>
      <c r="D52" s="36">
        <v>1120700.6100000001</v>
      </c>
      <c r="E52" s="19">
        <v>1200000</v>
      </c>
      <c r="F52" s="19">
        <v>1300000</v>
      </c>
      <c r="G52" s="19">
        <v>1300000</v>
      </c>
      <c r="H52" s="25">
        <f t="shared" si="1"/>
        <v>-8.2154829347802716E-2</v>
      </c>
      <c r="I52" s="25">
        <f t="shared" si="2"/>
        <v>7.0758764019946296E-2</v>
      </c>
      <c r="J52" s="25">
        <f t="shared" si="3"/>
        <v>8.3333333333333259E-2</v>
      </c>
      <c r="K52" s="25">
        <f t="shared" si="4"/>
        <v>0</v>
      </c>
    </row>
    <row r="53" spans="1:11" ht="13.5" x14ac:dyDescent="0.2">
      <c r="A53" s="17" t="s">
        <v>72</v>
      </c>
      <c r="B53" s="26" t="s">
        <v>71</v>
      </c>
      <c r="C53" s="20">
        <v>1859478.11</v>
      </c>
      <c r="D53" s="35">
        <f>D54</f>
        <v>4035067.43</v>
      </c>
      <c r="E53" s="20">
        <v>4694691.74</v>
      </c>
      <c r="F53" s="20">
        <v>4778920.55</v>
      </c>
      <c r="G53" s="20">
        <v>4813630.29</v>
      </c>
      <c r="H53" s="27">
        <f t="shared" si="1"/>
        <v>1.1699999630541495</v>
      </c>
      <c r="I53" s="27">
        <f t="shared" si="2"/>
        <v>0.16347293358614334</v>
      </c>
      <c r="J53" s="27">
        <f t="shared" si="3"/>
        <v>1.7941286598723405E-2</v>
      </c>
      <c r="K53" s="27">
        <f t="shared" si="4"/>
        <v>7.2630920804908072E-3</v>
      </c>
    </row>
    <row r="54" spans="1:11" ht="12.75" x14ac:dyDescent="0.2">
      <c r="A54" s="11" t="s">
        <v>74</v>
      </c>
      <c r="B54" s="14" t="s">
        <v>73</v>
      </c>
      <c r="C54" s="19">
        <v>1859478.11</v>
      </c>
      <c r="D54" s="36">
        <v>4035067.43</v>
      </c>
      <c r="E54" s="19">
        <v>4694691.74</v>
      </c>
      <c r="F54" s="19">
        <v>4778920.55</v>
      </c>
      <c r="G54" s="19">
        <v>4813630.29</v>
      </c>
      <c r="H54" s="25">
        <f t="shared" si="1"/>
        <v>1.1699999630541495</v>
      </c>
      <c r="I54" s="25">
        <f t="shared" si="2"/>
        <v>0.16347293358614334</v>
      </c>
      <c r="J54" s="25">
        <f t="shared" si="3"/>
        <v>1.7941286598723405E-2</v>
      </c>
      <c r="K54" s="25">
        <f t="shared" si="4"/>
        <v>7.2630920804908072E-3</v>
      </c>
    </row>
    <row r="55" spans="1:11" ht="25.5" x14ac:dyDescent="0.2">
      <c r="A55" s="17" t="s">
        <v>76</v>
      </c>
      <c r="B55" s="26" t="s">
        <v>75</v>
      </c>
      <c r="C55" s="20">
        <v>9405343.8499999996</v>
      </c>
      <c r="D55" s="35">
        <f>D56</f>
        <v>16687000.17</v>
      </c>
      <c r="E55" s="20">
        <v>23107775.359999999</v>
      </c>
      <c r="F55" s="20">
        <v>23108050.829999998</v>
      </c>
      <c r="G55" s="20">
        <v>23106012.420000002</v>
      </c>
      <c r="H55" s="27">
        <f t="shared" si="1"/>
        <v>0.77420415841574997</v>
      </c>
      <c r="I55" s="27">
        <f t="shared" si="2"/>
        <v>0.38477707943835893</v>
      </c>
      <c r="J55" s="27">
        <f t="shared" si="3"/>
        <v>1.1921095635969436E-5</v>
      </c>
      <c r="K55" s="27">
        <f t="shared" si="4"/>
        <v>-8.8212113388164148E-5</v>
      </c>
    </row>
    <row r="56" spans="1:11" ht="26.25" customHeight="1" x14ac:dyDescent="0.2">
      <c r="A56" s="11" t="s">
        <v>78</v>
      </c>
      <c r="B56" s="14" t="s">
        <v>77</v>
      </c>
      <c r="C56" s="19">
        <v>9405343.8499999996</v>
      </c>
      <c r="D56" s="36">
        <v>16687000.17</v>
      </c>
      <c r="E56" s="19">
        <v>23107775.359999999</v>
      </c>
      <c r="F56" s="19">
        <v>23108050.829999998</v>
      </c>
      <c r="G56" s="19">
        <v>23106012.420000002</v>
      </c>
      <c r="H56" s="25">
        <f t="shared" si="1"/>
        <v>0.77420415841574997</v>
      </c>
      <c r="I56" s="25">
        <f t="shared" si="2"/>
        <v>0.38477707943835893</v>
      </c>
      <c r="J56" s="25">
        <f t="shared" si="3"/>
        <v>1.1921095635969436E-5</v>
      </c>
      <c r="K56" s="25">
        <f t="shared" si="4"/>
        <v>-8.8212113388164148E-5</v>
      </c>
    </row>
    <row r="57" spans="1:11" ht="30" customHeight="1" x14ac:dyDescent="0.2">
      <c r="A57" s="38" t="s">
        <v>79</v>
      </c>
      <c r="B57" s="39"/>
      <c r="C57" s="10">
        <v>2469808275.6399999</v>
      </c>
      <c r="D57" s="10">
        <f>D12+D21+D25+D31+D36+D38+D44+D46+D51+D53+D55</f>
        <v>2845648437.9099998</v>
      </c>
      <c r="E57" s="10">
        <v>2735255970.04</v>
      </c>
      <c r="F57" s="10">
        <v>2532138798.6399999</v>
      </c>
      <c r="G57" s="10">
        <v>2571094248.1999998</v>
      </c>
      <c r="H57" s="28">
        <f t="shared" si="1"/>
        <v>0.15217382093053722</v>
      </c>
      <c r="I57" s="28">
        <f t="shared" si="2"/>
        <v>-3.8793431542470613E-2</v>
      </c>
      <c r="J57" s="28">
        <f t="shared" si="3"/>
        <v>-7.4258926266790981E-2</v>
      </c>
      <c r="K57" s="28">
        <f t="shared" si="4"/>
        <v>1.5384405302317106E-2</v>
      </c>
    </row>
    <row r="58" spans="1:11" ht="16.5" customHeight="1" x14ac:dyDescent="0.2">
      <c r="E58" s="34"/>
      <c r="J58" s="1"/>
      <c r="K58" s="3"/>
    </row>
    <row r="59" spans="1:11" ht="16.5" customHeight="1" x14ac:dyDescent="0.2">
      <c r="C59" s="7"/>
      <c r="D59" s="33"/>
      <c r="E59" s="7"/>
      <c r="F59" s="7"/>
      <c r="G59" s="7"/>
    </row>
    <row r="60" spans="1:11" ht="16.5" customHeight="1" x14ac:dyDescent="0.2">
      <c r="C60" s="7"/>
      <c r="D60" s="33"/>
      <c r="E60" s="7"/>
      <c r="F60" s="7"/>
      <c r="G60" s="7"/>
      <c r="H60" s="7"/>
      <c r="I60" s="7"/>
      <c r="J60" s="7"/>
      <c r="K60" s="7"/>
    </row>
    <row r="61" spans="1:11" ht="16.5" customHeight="1" x14ac:dyDescent="0.2">
      <c r="C61" s="7"/>
      <c r="D61" s="33"/>
      <c r="E61" s="7"/>
      <c r="F61" s="7"/>
      <c r="G61" s="7"/>
      <c r="H61" s="7"/>
      <c r="I61" s="7"/>
      <c r="J61" s="7"/>
      <c r="K61" s="7"/>
    </row>
  </sheetData>
  <mergeCells count="8">
    <mergeCell ref="A57:B57"/>
    <mergeCell ref="A8:K8"/>
    <mergeCell ref="B1:C1"/>
    <mergeCell ref="B2:C2"/>
    <mergeCell ref="B3:C3"/>
    <mergeCell ref="B4:C4"/>
    <mergeCell ref="B5:C5"/>
    <mergeCell ref="B6:C6"/>
  </mergeCells>
  <phoneticPr fontId="3" type="noConversion"/>
  <printOptions horizontalCentered="1"/>
  <pageMargins left="0.23622047244094491" right="0.23622047244094491" top="0.35433070866141736" bottom="0.15748031496062992" header="0.19685039370078741" footer="0.15748031496062992"/>
  <pageSetup paperSize="9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анализ </vt:lpstr>
      <vt:lpstr>'анализ '!Заголовки_для_печати</vt:lpstr>
      <vt:lpstr>'анализ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SNEG</dc:creator>
  <cp:lastModifiedBy>Полянина Александра Александровна</cp:lastModifiedBy>
  <cp:lastPrinted>2018-11-16T13:51:09Z</cp:lastPrinted>
  <dcterms:created xsi:type="dcterms:W3CDTF">2003-08-14T15:25:08Z</dcterms:created>
  <dcterms:modified xsi:type="dcterms:W3CDTF">2019-11-20T08:31:16Z</dcterms:modified>
</cp:coreProperties>
</file>