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1" sheetId="1" r:id="rId1"/>
  </sheets>
  <definedNames>
    <definedName name="_xlnm.Print_Titles" localSheetId="0">'Приложение 1'!$8:$8</definedName>
  </definedNames>
  <calcPr fullCalcOnLoad="1"/>
</workbook>
</file>

<file path=xl/sharedStrings.xml><?xml version="1.0" encoding="utf-8"?>
<sst xmlns="http://schemas.openxmlformats.org/spreadsheetml/2006/main" count="571" uniqueCount="201">
  <si>
    <t>048</t>
  </si>
  <si>
    <t>0000</t>
  </si>
  <si>
    <t>120</t>
  </si>
  <si>
    <t>140</t>
  </si>
  <si>
    <t>182</t>
  </si>
  <si>
    <t>110</t>
  </si>
  <si>
    <t>914</t>
  </si>
  <si>
    <t>130</t>
  </si>
  <si>
    <t>410</t>
  </si>
  <si>
    <t>916</t>
  </si>
  <si>
    <t>918</t>
  </si>
  <si>
    <t>919</t>
  </si>
  <si>
    <t>Всего доходов:</t>
  </si>
  <si>
    <t>000</t>
  </si>
  <si>
    <t>Приложение 1</t>
  </si>
  <si>
    <t>188</t>
  </si>
  <si>
    <t>Наименование</t>
  </si>
  <si>
    <t>150</t>
  </si>
  <si>
    <t>% исполнения</t>
  </si>
  <si>
    <t>Код администратора доходов</t>
  </si>
  <si>
    <t>Код классификации доходов бюджетов</t>
  </si>
  <si>
    <t>Исполнено,           руб., коп.</t>
  </si>
  <si>
    <t xml:space="preserve">                 к решению Совета депутатов ЗАТО Александровск</t>
  </si>
  <si>
    <t>1 12 01010 01</t>
  </si>
  <si>
    <t>1 12 01030 01</t>
  </si>
  <si>
    <t>НАЛОГОВЫЕ И НЕНАЛОГОВЫЕ ДОХОДЫ</t>
  </si>
  <si>
    <t>1 00 00000 00</t>
  </si>
  <si>
    <t>1 01 0201001</t>
  </si>
  <si>
    <t>1 01 02020 01</t>
  </si>
  <si>
    <t>1 05 01021 01</t>
  </si>
  <si>
    <t>1 05 02010 02</t>
  </si>
  <si>
    <t>1 05 04010 02</t>
  </si>
  <si>
    <t>1 06 01020 04</t>
  </si>
  <si>
    <t>1 06 06032 04</t>
  </si>
  <si>
    <t>1 08 03010 01</t>
  </si>
  <si>
    <t>Администрация ЗАТО Александровск</t>
  </si>
  <si>
    <t>2 00 00000 00</t>
  </si>
  <si>
    <t>БЕЗВОЗМЕЗДНЫЕ ПОСТУПЛЕНИЯ</t>
  </si>
  <si>
    <t xml:space="preserve">0000 </t>
  </si>
  <si>
    <t>180</t>
  </si>
  <si>
    <t xml:space="preserve">1 17 01040 04 </t>
  </si>
  <si>
    <t>1 13 02064 04</t>
  </si>
  <si>
    <t>1 13 02994 04</t>
  </si>
  <si>
    <t>1 14 02043 04</t>
  </si>
  <si>
    <t>1 08 07150 01</t>
  </si>
  <si>
    <t>1 11 05012 04</t>
  </si>
  <si>
    <t>1 11 05024 04</t>
  </si>
  <si>
    <t>1 11 09044 04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</si>
  <si>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</si>
  <si>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</si>
  <si>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</si>
  <si>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Уточненный план, руб., коп.</t>
  </si>
  <si>
    <t>1 11 05074 04</t>
  </si>
  <si>
    <t>1 13 01994 04</t>
  </si>
  <si>
    <t>2 02 29999 04</t>
  </si>
  <si>
    <t>2 02 35930 04</t>
  </si>
  <si>
    <t xml:space="preserve">2 19 60010 04 </t>
  </si>
  <si>
    <t>2 02 15001 04</t>
  </si>
  <si>
    <t>2 02 15002 04</t>
  </si>
  <si>
    <t>2 02 15010 04</t>
  </si>
  <si>
    <t>2 02 30027 04</t>
  </si>
  <si>
    <t>2 02 30029 04</t>
  </si>
  <si>
    <t>2 02 25519 04</t>
  </si>
  <si>
    <t>1 12 01041 01</t>
  </si>
  <si>
    <t>2 02 35120 04</t>
  </si>
  <si>
    <t>2 02 49999 04</t>
  </si>
  <si>
    <t>1 01 02030 01</t>
  </si>
  <si>
    <t>1 05 01011 01</t>
  </si>
  <si>
    <t>1 05 01050 01</t>
  </si>
  <si>
    <t>2 02 20077 04</t>
  </si>
  <si>
    <t>2 02 30024 04</t>
  </si>
  <si>
    <t>2 02 39998 04</t>
  </si>
  <si>
    <t xml:space="preserve">2 18 04020 04 </t>
  </si>
  <si>
    <t>1 16 10123 01</t>
  </si>
  <si>
    <t>Министерство юстиции Мурманской области</t>
  </si>
  <si>
    <t>821</t>
  </si>
  <si>
    <t>1 16 01053 01</t>
  </si>
  <si>
    <t>1 16 01063 01</t>
  </si>
  <si>
    <t>1 16 01073 01</t>
  </si>
  <si>
    <t>1 16 01083 01</t>
  </si>
  <si>
    <t>1 16 01153 01</t>
  </si>
  <si>
    <t>1 16 01143 01</t>
  </si>
  <si>
    <t>1 16 01173 01</t>
  </si>
  <si>
    <t>1 16 01193 01</t>
  </si>
  <si>
    <t>1 16 01203 01</t>
  </si>
  <si>
    <t>832</t>
  </si>
  <si>
    <t>Комитет по обеспечению безопасности населения Мурманской области</t>
  </si>
  <si>
    <t>1 16 002020 02</t>
  </si>
  <si>
    <t>1 16 007010 04</t>
  </si>
  <si>
    <t>1 16 007090 04</t>
  </si>
  <si>
    <t>2 02 20216 04</t>
  </si>
  <si>
    <t>2 02 25304 04</t>
  </si>
  <si>
    <t>2 02 45303 04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</si>
  <si>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</si>
  <si>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</si>
  <si>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</si>
  <si>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</si>
  <si>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</si>
  <si>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</si>
  <si>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</si>
  <si>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</si>
  <si>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</si>
  <si>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</si>
  <si>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</si>
  <si>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</si>
  <si>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</si>
  <si>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</si>
  <si>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</si>
  <si>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</si>
  <si>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1 01 02080 01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</si>
  <si>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</si>
  <si>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</si>
  <si>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</si>
  <si>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</si>
  <si>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</si>
  <si>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</si>
  <si>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</si>
  <si>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</si>
  <si>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830</t>
  </si>
  <si>
    <t>1 16 01074 01</t>
  </si>
  <si>
    <t>Комитет государственного и финансового контроля Мурманской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</si>
  <si>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</si>
  <si>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Государственная пошлина за выдачу разрешения на установку рекламной конструкции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</si>
  <si>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</si>
  <si>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</si>
  <si>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округов (за исключением земельных участков)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</si>
  <si>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</si>
  <si>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округов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</si>
  <si>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</si>
  <si>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Прочие доходы от компенсации затрат бюджетов городских округов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</si>
  <si>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</si>
  <si>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</si>
  <si>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</si>
  <si>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</si>
  <si>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Невыясненные поступления, зачисляемые в бюджеты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</si>
  <si>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</si>
  <si>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</si>
  <si>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округов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</si>
  <si>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</si>
  <si>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</si>
  <si>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</si>
  <si>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</si>
  <si>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</si>
  <si>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2 02 45424 04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</si>
  <si>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</si>
  <si>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Дотации бюджетам городских округов на поддержку мер по обеспечению сбалансированности бюджета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</si>
  <si>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</si>
  <si>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</si>
  <si>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</si>
  <si>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</si>
  <si>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</si>
  <si>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</si>
  <si>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Субсидии бюджетам городских округов на поддержку отрасли культуры</t>
  </si>
  <si>
    <t>2 02 25299 04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</si>
  <si>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</si>
  <si>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Федеральная служба по надзору в сфере природопользования </t>
  </si>
  <si>
    <t>Федеральная налоговая служба</t>
  </si>
  <si>
    <t>Министерство внутренних дел Российской Федерации</t>
  </si>
  <si>
    <t>1 03 02231 01</t>
  </si>
  <si>
    <t>1 03 02241 01</t>
  </si>
  <si>
    <t>1 03 02251 01</t>
  </si>
  <si>
    <t>1 03 02261 01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</si>
  <si>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</si>
  <si>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913</t>
  </si>
  <si>
    <t>Совет депутатов ЗАТО Александровск</t>
  </si>
  <si>
    <t xml:space="preserve">1 17 15020 04 </t>
  </si>
  <si>
    <t>Инициативные платежи, зачисляемые в бюджеты городских округов</t>
  </si>
  <si>
    <t xml:space="preserve">2 18 04010 04 </t>
  </si>
  <si>
    <t>Доходы бюджетов городских округов от возврата бюджетными учреждениями остатков субсидий прошлых лет</t>
  </si>
  <si>
    <t>2 02 45179 04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</si>
  <si>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</si>
  <si>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2 19 25304 04 </t>
  </si>
  <si>
    <t xml:space="preserve">2 19 45303 04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</si>
  <si>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</si>
  <si>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</si>
  <si>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от                  2024 года №      </t>
  </si>
  <si>
    <t>Доходы бюджета муниципального образования ЗАТО Александровск по кодам классификации доходов бюджетов за 2023 год</t>
  </si>
  <si>
    <t>1 12 01070 01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</si>
  <si>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</si>
  <si>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1 01 02130 01</t>
  </si>
  <si>
    <t>1 01 02140 01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</si>
  <si>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</si>
  <si>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</si>
  <si>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388</t>
  </si>
  <si>
    <t xml:space="preserve">Федеральное медико-биологическое агенство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</si>
  <si>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</si>
  <si>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1 16 01133 01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</si>
  <si>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</si>
  <si>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</si>
  <si>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2 02 45575 04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</si>
  <si>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</si>
  <si>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1 16 01157 01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</si>
  <si>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</si>
  <si>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Дотации бюджетам городских округов на выравнивание бюджетной обеспеченности</t>
  </si>
  <si>
    <t>2 02 25171 04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</si>
  <si>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</si>
  <si>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</si>
  <si>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2 02 25590 04</t>
  </si>
  <si>
    <t>Субсидии бюджетам городских округов на техническое оснащение региональных и муниципальных музеев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</si>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</sst>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49" fontId="2" fillId="33" borderId="1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 vertical="top" shrinkToFit="1"/>
    </xf>
    <xf numFmtId="49" fontId="2" fillId="0" borderId="11" xfId="0" applyNumberFormat="1" applyFont="1" applyFill="1" applyBorder="1" applyAlignment="1">
      <alignment horizontal="center" vertical="top" shrinkToFit="1"/>
    </xf>
    <xf numFmtId="4" fontId="1" fillId="35" borderId="11" xfId="0" applyNumberFormat="1" applyFont="1" applyFill="1" applyBorder="1" applyAlignment="1">
      <alignment horizontal="right" vertical="top" shrinkToFit="1"/>
    </xf>
    <xf numFmtId="0" fontId="1" fillId="35" borderId="11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shrinkToFit="1"/>
    </xf>
    <xf numFmtId="49" fontId="1" fillId="35" borderId="12" xfId="0" applyNumberFormat="1" applyFont="1" applyFill="1" applyBorder="1" applyAlignment="1">
      <alignment horizontal="center" vertical="top" shrinkToFit="1"/>
    </xf>
    <xf numFmtId="4" fontId="1" fillId="35" borderId="11" xfId="0" applyNumberFormat="1" applyFont="1" applyFill="1" applyBorder="1" applyAlignment="1">
      <alignment horizontal="right" vertical="center" wrapText="1"/>
    </xf>
    <xf numFmtId="49" fontId="1" fillId="35" borderId="11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/>
    </xf>
    <xf numFmtId="49" fontId="1" fillId="36" borderId="11" xfId="0" applyNumberFormat="1" applyFont="1" applyFill="1" applyBorder="1" applyAlignment="1">
      <alignment horizontal="center" vertical="top" shrinkToFit="1"/>
    </xf>
    <xf numFmtId="4" fontId="2" fillId="36" borderId="11" xfId="0" applyNumberFormat="1" applyFont="1" applyFill="1" applyBorder="1" applyAlignment="1">
      <alignment horizontal="right" vertical="top" shrinkToFit="1"/>
    </xf>
    <xf numFmtId="0" fontId="2" fillId="36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9" fontId="1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4" fontId="1" fillId="36" borderId="11" xfId="0" applyNumberFormat="1" applyFont="1" applyFill="1" applyBorder="1" applyAlignment="1">
      <alignment horizontal="right" vertical="center" wrapText="1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" fontId="1" fillId="35" borderId="11" xfId="0" applyNumberFormat="1" applyFont="1" applyFill="1" applyBorder="1" applyAlignment="1">
      <alignment horizontal="right" vertical="center" shrinkToFit="1"/>
    </xf>
    <xf numFmtId="49" fontId="1" fillId="36" borderId="11" xfId="0" applyNumberFormat="1" applyFont="1" applyFill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top" wrapText="1"/>
    </xf>
    <xf numFmtId="49" fontId="2" fillId="36" borderId="11" xfId="0" applyNumberFormat="1" applyFont="1" applyFill="1" applyBorder="1" applyAlignment="1">
      <alignment horizontal="center" vertical="top" shrinkToFit="1"/>
    </xf>
    <xf numFmtId="49" fontId="2" fillId="36" borderId="10" xfId="0" applyNumberFormat="1" applyFont="1" applyFill="1" applyBorder="1" applyAlignment="1">
      <alignment horizontal="center" vertical="top" shrinkToFit="1"/>
    </xf>
    <xf numFmtId="49" fontId="2" fillId="36" borderId="12" xfId="0" applyNumberFormat="1" applyFont="1" applyFill="1" applyBorder="1" applyAlignment="1">
      <alignment horizontal="center" vertical="top" shrinkToFit="1"/>
    </xf>
    <xf numFmtId="4" fontId="1" fillId="36" borderId="11" xfId="0" applyNumberFormat="1" applyFont="1" applyFill="1" applyBorder="1" applyAlignment="1">
      <alignment horizontal="right" vertical="center" shrinkToFit="1"/>
    </xf>
    <xf numFmtId="2" fontId="2" fillId="0" borderId="11" xfId="0" applyNumberFormat="1" applyFont="1" applyFill="1" applyBorder="1" applyAlignment="1">
      <alignment horizontal="left" vertical="top" wrapText="1"/>
    </xf>
    <xf numFmtId="0" fontId="2" fillId="36" borderId="0" xfId="0" applyFont="1" applyFill="1" applyAlignment="1">
      <alignment vertical="center"/>
    </xf>
    <xf numFmtId="4" fontId="2" fillId="36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showGridLines="0" tabSelected="1" zoomScalePageLayoutView="0" workbookViewId="0" topLeftCell="C1">
      <selection activeCell="I1" sqref="I1:AH16384"/>
    </sheetView>
  </sheetViews>
  <sheetFormatPr defaultColWidth="9.00390625" defaultRowHeight="12.75" outlineLevelRow="5"/>
  <cols>
    <col min="1" max="1" width="5.125" style="1" customWidth="1"/>
    <col min="2" max="2" width="14.125" style="1" customWidth="1"/>
    <col min="3" max="3" width="6.125" style="1" customWidth="1"/>
    <col min="4" max="4" width="5.125" style="1" customWidth="1"/>
    <col min="5" max="5" width="57.875" style="1" customWidth="1"/>
    <col min="6" max="6" width="18.125" style="1" customWidth="1"/>
    <col min="7" max="7" width="18.00390625" style="1" customWidth="1"/>
    <col min="8" max="8" width="7.875" style="1" customWidth="1"/>
    <col min="9" max="16384" width="9.125" style="1" customWidth="1"/>
  </cols>
  <sheetData>
    <row r="1" spans="7:8" s="28" customFormat="1" ht="15">
      <c r="G1" s="56" t="s">
        <v>14</v>
      </c>
      <c r="H1" s="56"/>
    </row>
    <row r="2" spans="5:8" s="28" customFormat="1" ht="15">
      <c r="E2" s="56" t="s">
        <v>22</v>
      </c>
      <c r="F2" s="56"/>
      <c r="G2" s="56"/>
      <c r="H2" s="56"/>
    </row>
    <row r="3" spans="5:8" s="28" customFormat="1" ht="15">
      <c r="E3" s="56" t="s">
        <v>175</v>
      </c>
      <c r="F3" s="56"/>
      <c r="G3" s="56"/>
      <c r="H3" s="56"/>
    </row>
    <row r="4" s="28" customFormat="1" ht="15"/>
    <row r="5" s="28" customFormat="1" ht="15"/>
    <row r="6" spans="1:8" s="28" customFormat="1" ht="35.25" customHeight="1">
      <c r="A6" s="57" t="s">
        <v>176</v>
      </c>
      <c r="B6" s="57"/>
      <c r="C6" s="57"/>
      <c r="D6" s="57"/>
      <c r="E6" s="57"/>
      <c r="F6" s="57"/>
      <c r="G6" s="57"/>
      <c r="H6" s="57"/>
    </row>
    <row r="7" s="28" customFormat="1" ht="15"/>
    <row r="8" spans="1:8" ht="105">
      <c r="A8" s="3" t="s">
        <v>19</v>
      </c>
      <c r="B8" s="53" t="s">
        <v>20</v>
      </c>
      <c r="C8" s="53"/>
      <c r="D8" s="54"/>
      <c r="E8" s="3" t="s">
        <v>16</v>
      </c>
      <c r="F8" s="29" t="s">
        <v>51</v>
      </c>
      <c r="G8" s="29" t="s">
        <v>21</v>
      </c>
      <c r="H8" s="3" t="s">
        <v>18</v>
      </c>
    </row>
    <row r="9" spans="1:8" ht="28.5">
      <c r="A9" s="34" t="s">
        <v>0</v>
      </c>
      <c r="B9" s="17"/>
      <c r="C9" s="17"/>
      <c r="D9" s="18"/>
      <c r="E9" s="16" t="s">
        <v>155</v>
      </c>
      <c r="F9" s="19">
        <f>F10</f>
        <v>2955365.28</v>
      </c>
      <c r="G9" s="19">
        <f>G10</f>
        <v>3075519.77</v>
      </c>
      <c r="H9" s="19">
        <f>G9/F9*100</f>
        <v>104.06563922277657</v>
      </c>
    </row>
    <row r="10" spans="1:8" ht="15">
      <c r="A10" s="22"/>
      <c r="B10" s="32" t="s">
        <v>26</v>
      </c>
      <c r="C10" s="32" t="s">
        <v>1</v>
      </c>
      <c r="D10" s="33" t="s">
        <v>13</v>
      </c>
      <c r="E10" s="30" t="s">
        <v>25</v>
      </c>
      <c r="F10" s="31">
        <f>F11+F12+F13+F14</f>
        <v>2955365.28</v>
      </c>
      <c r="G10" s="31">
        <f>G11+G12+G13+G14</f>
        <v>3075519.77</v>
      </c>
      <c r="H10" s="45">
        <f>G10/F10*100</f>
        <v>104.06563922277657</v>
      </c>
    </row>
    <row r="11" spans="1:8" ht="30" outlineLevel="2">
      <c r="A11" s="8" t="s">
        <v>0</v>
      </c>
      <c r="B11" s="5" t="s">
        <v>23</v>
      </c>
      <c r="C11" s="5" t="s">
        <v>1</v>
      </c>
      <c r="D11" s="6" t="s">
        <v>2</v>
      </c>
      <c r="E11" s="7" t="s">
        <v>93</v>
      </c>
      <c r="F11" s="9">
        <v>219419.75</v>
      </c>
      <c r="G11" s="9">
        <v>221069.86</v>
      </c>
      <c r="H11" s="9">
        <f>G11/F11*100</f>
        <v>100.75203348832544</v>
      </c>
    </row>
    <row r="12" spans="1:8" ht="15" outlineLevel="5">
      <c r="A12" s="8" t="s">
        <v>0</v>
      </c>
      <c r="B12" s="5" t="s">
        <v>24</v>
      </c>
      <c r="C12" s="5" t="s">
        <v>1</v>
      </c>
      <c r="D12" s="6" t="s">
        <v>2</v>
      </c>
      <c r="E12" s="10" t="s">
        <v>94</v>
      </c>
      <c r="F12" s="9">
        <v>1871519.88</v>
      </c>
      <c r="G12" s="9">
        <v>1928759.39</v>
      </c>
      <c r="H12" s="9">
        <f>G12/F12*100</f>
        <v>103.05845054662204</v>
      </c>
    </row>
    <row r="13" spans="1:8" ht="15" outlineLevel="5">
      <c r="A13" s="8" t="s">
        <v>0</v>
      </c>
      <c r="B13" s="5" t="s">
        <v>63</v>
      </c>
      <c r="C13" s="5" t="s">
        <v>1</v>
      </c>
      <c r="D13" s="6" t="s">
        <v>2</v>
      </c>
      <c r="E13" s="10" t="s">
        <v>95</v>
      </c>
      <c r="F13" s="9">
        <v>864425.65</v>
      </c>
      <c r="G13" s="9">
        <v>922126.44</v>
      </c>
      <c r="H13" s="9">
        <f>G13/F13*100</f>
        <v>106.67504371255063</v>
      </c>
    </row>
    <row r="14" spans="1:8" ht="45" outlineLevel="5">
      <c r="A14" s="8" t="s">
        <v>0</v>
      </c>
      <c r="B14" s="5" t="s">
        <v>177</v>
      </c>
      <c r="C14" s="5" t="s">
        <v>1</v>
      </c>
      <c r="D14" s="44" t="s">
        <v>2</v>
      </c>
      <c r="E14" s="10" t="s">
        <v>178</v>
      </c>
      <c r="F14" s="9">
        <v>0</v>
      </c>
      <c r="G14" s="9">
        <v>3564.08</v>
      </c>
      <c r="H14" s="9"/>
    </row>
    <row r="15" spans="1:8" s="37" customFormat="1" ht="15" outlineLevel="5">
      <c r="A15" s="34" t="s">
        <v>4</v>
      </c>
      <c r="B15" s="35"/>
      <c r="C15" s="35"/>
      <c r="D15" s="36"/>
      <c r="E15" s="26" t="s">
        <v>156</v>
      </c>
      <c r="F15" s="38">
        <f>F16</f>
        <v>972501188.4100001</v>
      </c>
      <c r="G15" s="38">
        <f>G16</f>
        <v>986669709.9099997</v>
      </c>
      <c r="H15" s="38">
        <f>G15/F15*100</f>
        <v>101.45691559751866</v>
      </c>
    </row>
    <row r="16" spans="1:8" ht="15" outlineLevel="5">
      <c r="A16" s="22"/>
      <c r="B16" s="32" t="s">
        <v>26</v>
      </c>
      <c r="C16" s="32" t="s">
        <v>1</v>
      </c>
      <c r="D16" s="33" t="s">
        <v>13</v>
      </c>
      <c r="E16" s="30" t="s">
        <v>25</v>
      </c>
      <c r="F16" s="31">
        <f>F17+F18+F19+F20+F21+F22+F23+F24+F25+F26+F27+F28+F29+F30+F31+F32+F33+F34</f>
        <v>972501188.4100001</v>
      </c>
      <c r="G16" s="31">
        <f>G17+G18+G19+G20+G21+G22+G23+G24+G25+G26+G27+G28+G29+G30+G31+G32+G33+G34</f>
        <v>986669709.9099997</v>
      </c>
      <c r="H16" s="45">
        <f>G16/F16*100</f>
        <v>101.45691559751866</v>
      </c>
    </row>
    <row r="17" spans="1:8" ht="105">
      <c r="A17" s="42" t="s">
        <v>4</v>
      </c>
      <c r="B17" s="43" t="s">
        <v>27</v>
      </c>
      <c r="C17" s="43" t="s">
        <v>1</v>
      </c>
      <c r="D17" s="44" t="s">
        <v>5</v>
      </c>
      <c r="E17" s="50" t="s">
        <v>199</v>
      </c>
      <c r="F17" s="23">
        <v>895352157.05</v>
      </c>
      <c r="G17" s="23">
        <v>908888312.15</v>
      </c>
      <c r="H17" s="23">
        <f>G17/F17*100</f>
        <v>101.51182470421458</v>
      </c>
    </row>
    <row r="18" spans="1:8" ht="105">
      <c r="A18" s="8" t="s">
        <v>4</v>
      </c>
      <c r="B18" s="5" t="s">
        <v>28</v>
      </c>
      <c r="C18" s="5" t="s">
        <v>1</v>
      </c>
      <c r="D18" s="6" t="s">
        <v>5</v>
      </c>
      <c r="E18" s="7" t="s">
        <v>100</v>
      </c>
      <c r="F18" s="9">
        <v>863004.57</v>
      </c>
      <c r="G18" s="9">
        <v>685295.29</v>
      </c>
      <c r="H18" s="9">
        <f aca="true" t="shared" si="0" ref="H18:H34">G18/F18*100</f>
        <v>79.40807196420756</v>
      </c>
    </row>
    <row r="19" spans="1:8" ht="45">
      <c r="A19" s="42" t="s">
        <v>4</v>
      </c>
      <c r="B19" s="43" t="s">
        <v>66</v>
      </c>
      <c r="C19" s="43" t="s">
        <v>1</v>
      </c>
      <c r="D19" s="44" t="s">
        <v>5</v>
      </c>
      <c r="E19" s="50" t="s">
        <v>200</v>
      </c>
      <c r="F19" s="23">
        <v>3883520.58</v>
      </c>
      <c r="G19" s="23">
        <v>3446978.5</v>
      </c>
      <c r="H19" s="23">
        <f t="shared" si="0"/>
        <v>88.75911506048978</v>
      </c>
    </row>
    <row r="20" spans="1:8" ht="122.25" customHeight="1">
      <c r="A20" s="42" t="s">
        <v>4</v>
      </c>
      <c r="B20" s="43" t="s">
        <v>109</v>
      </c>
      <c r="C20" s="43" t="s">
        <v>1</v>
      </c>
      <c r="D20" s="44" t="s">
        <v>5</v>
      </c>
      <c r="E20" s="50" t="s">
        <v>162</v>
      </c>
      <c r="F20" s="23">
        <v>3538318.76</v>
      </c>
      <c r="G20" s="23">
        <v>5510890.04</v>
      </c>
      <c r="H20" s="23">
        <f t="shared" si="0"/>
        <v>155.7488291416684</v>
      </c>
    </row>
    <row r="21" spans="1:8" ht="60">
      <c r="A21" s="8" t="s">
        <v>4</v>
      </c>
      <c r="B21" s="5" t="s">
        <v>179</v>
      </c>
      <c r="C21" s="5" t="s">
        <v>1</v>
      </c>
      <c r="D21" s="6" t="s">
        <v>5</v>
      </c>
      <c r="E21" s="7" t="s">
        <v>181</v>
      </c>
      <c r="F21" s="9">
        <v>1035605.49</v>
      </c>
      <c r="G21" s="9">
        <v>1007284.67</v>
      </c>
      <c r="H21" s="9">
        <f>G21/F21*100</f>
        <v>97.26528873461264</v>
      </c>
    </row>
    <row r="22" spans="1:8" ht="60">
      <c r="A22" s="8" t="s">
        <v>4</v>
      </c>
      <c r="B22" s="5" t="s">
        <v>180</v>
      </c>
      <c r="C22" s="5" t="s">
        <v>1</v>
      </c>
      <c r="D22" s="6" t="s">
        <v>5</v>
      </c>
      <c r="E22" s="7" t="s">
        <v>182</v>
      </c>
      <c r="F22" s="9">
        <v>1294506.86</v>
      </c>
      <c r="G22" s="9">
        <v>988013.72</v>
      </c>
      <c r="H22" s="9">
        <f>G22/F22*100</f>
        <v>76.3235600002923</v>
      </c>
    </row>
    <row r="23" spans="1:8" ht="108" customHeight="1">
      <c r="A23" s="8" t="s">
        <v>4</v>
      </c>
      <c r="B23" s="5" t="s">
        <v>158</v>
      </c>
      <c r="C23" s="5" t="s">
        <v>1</v>
      </c>
      <c r="D23" s="6" t="s">
        <v>5</v>
      </c>
      <c r="E23" s="41" t="s">
        <v>96</v>
      </c>
      <c r="F23" s="9">
        <v>5337158.56</v>
      </c>
      <c r="G23" s="9">
        <v>5420963.68</v>
      </c>
      <c r="H23" s="9">
        <f t="shared" si="0"/>
        <v>101.5702197912591</v>
      </c>
    </row>
    <row r="24" spans="1:8" ht="135">
      <c r="A24" s="8" t="s">
        <v>4</v>
      </c>
      <c r="B24" s="5" t="s">
        <v>159</v>
      </c>
      <c r="C24" s="5" t="s">
        <v>1</v>
      </c>
      <c r="D24" s="6" t="s">
        <v>5</v>
      </c>
      <c r="E24" s="41" t="s">
        <v>97</v>
      </c>
      <c r="F24" s="9">
        <v>28636.82</v>
      </c>
      <c r="G24" s="9">
        <v>28313.15</v>
      </c>
      <c r="H24" s="9">
        <f t="shared" si="0"/>
        <v>98.86974182189225</v>
      </c>
    </row>
    <row r="25" spans="1:8" ht="121.5" customHeight="1">
      <c r="A25" s="8" t="s">
        <v>4</v>
      </c>
      <c r="B25" s="5" t="s">
        <v>160</v>
      </c>
      <c r="C25" s="5" t="s">
        <v>1</v>
      </c>
      <c r="D25" s="6" t="s">
        <v>5</v>
      </c>
      <c r="E25" s="41" t="s">
        <v>98</v>
      </c>
      <c r="F25" s="9">
        <v>5494000.35</v>
      </c>
      <c r="G25" s="9">
        <v>5602988.94</v>
      </c>
      <c r="H25" s="9">
        <f t="shared" si="0"/>
        <v>101.9837747189077</v>
      </c>
    </row>
    <row r="26" spans="1:8" ht="120">
      <c r="A26" s="8" t="s">
        <v>4</v>
      </c>
      <c r="B26" s="5" t="s">
        <v>161</v>
      </c>
      <c r="C26" s="5" t="s">
        <v>1</v>
      </c>
      <c r="D26" s="6" t="s">
        <v>5</v>
      </c>
      <c r="E26" s="41" t="s">
        <v>99</v>
      </c>
      <c r="F26" s="9">
        <f>32153-32153</f>
        <v>0</v>
      </c>
      <c r="G26" s="9">
        <v>-590205.6</v>
      </c>
      <c r="H26" s="9"/>
    </row>
    <row r="27" spans="1:8" ht="30" outlineLevel="2">
      <c r="A27" s="8" t="s">
        <v>4</v>
      </c>
      <c r="B27" s="5" t="s">
        <v>67</v>
      </c>
      <c r="C27" s="5" t="s">
        <v>1</v>
      </c>
      <c r="D27" s="6" t="s">
        <v>5</v>
      </c>
      <c r="E27" s="7" t="s">
        <v>101</v>
      </c>
      <c r="F27" s="9">
        <v>16571920</v>
      </c>
      <c r="G27" s="9">
        <v>16474987.29</v>
      </c>
      <c r="H27" s="9">
        <f t="shared" si="0"/>
        <v>99.41507857870421</v>
      </c>
    </row>
    <row r="28" spans="1:8" ht="45" outlineLevel="5">
      <c r="A28" s="8" t="s">
        <v>4</v>
      </c>
      <c r="B28" s="5" t="s">
        <v>29</v>
      </c>
      <c r="C28" s="5" t="s">
        <v>1</v>
      </c>
      <c r="D28" s="6" t="s">
        <v>5</v>
      </c>
      <c r="E28" s="7" t="s">
        <v>102</v>
      </c>
      <c r="F28" s="9">
        <v>16804818</v>
      </c>
      <c r="G28" s="9">
        <v>16650785.13</v>
      </c>
      <c r="H28" s="9">
        <f t="shared" si="0"/>
        <v>99.08340054620051</v>
      </c>
    </row>
    <row r="29" spans="1:8" ht="30" outlineLevel="5">
      <c r="A29" s="8" t="s">
        <v>4</v>
      </c>
      <c r="B29" s="5" t="s">
        <v>68</v>
      </c>
      <c r="C29" s="5" t="s">
        <v>1</v>
      </c>
      <c r="D29" s="6" t="s">
        <v>5</v>
      </c>
      <c r="E29" s="49" t="s">
        <v>103</v>
      </c>
      <c r="F29" s="9">
        <v>4062.37</v>
      </c>
      <c r="G29" s="9">
        <v>4192.37</v>
      </c>
      <c r="H29" s="9">
        <f t="shared" si="0"/>
        <v>103.2001024032769</v>
      </c>
    </row>
    <row r="30" spans="1:8" ht="30">
      <c r="A30" s="8" t="s">
        <v>4</v>
      </c>
      <c r="B30" s="5" t="s">
        <v>30</v>
      </c>
      <c r="C30" s="5" t="s">
        <v>1</v>
      </c>
      <c r="D30" s="6" t="s">
        <v>5</v>
      </c>
      <c r="E30" s="7" t="s">
        <v>104</v>
      </c>
      <c r="F30" s="9">
        <v>0</v>
      </c>
      <c r="G30" s="9">
        <v>-185596.11</v>
      </c>
      <c r="H30" s="9"/>
    </row>
    <row r="31" spans="1:8" ht="33" customHeight="1">
      <c r="A31" s="8" t="s">
        <v>4</v>
      </c>
      <c r="B31" s="5" t="s">
        <v>31</v>
      </c>
      <c r="C31" s="5" t="s">
        <v>1</v>
      </c>
      <c r="D31" s="6" t="s">
        <v>5</v>
      </c>
      <c r="E31" s="7" t="s">
        <v>105</v>
      </c>
      <c r="F31" s="9">
        <v>1282675</v>
      </c>
      <c r="G31" s="9">
        <v>359300.14</v>
      </c>
      <c r="H31" s="9">
        <f t="shared" si="0"/>
        <v>28.011783187479296</v>
      </c>
    </row>
    <row r="32" spans="1:8" ht="45">
      <c r="A32" s="8" t="s">
        <v>4</v>
      </c>
      <c r="B32" s="5" t="s">
        <v>32</v>
      </c>
      <c r="C32" s="5" t="s">
        <v>1</v>
      </c>
      <c r="D32" s="6" t="s">
        <v>5</v>
      </c>
      <c r="E32" s="7" t="s">
        <v>106</v>
      </c>
      <c r="F32" s="9">
        <v>7046200</v>
      </c>
      <c r="G32" s="9">
        <v>8009141.36</v>
      </c>
      <c r="H32" s="9">
        <f t="shared" si="0"/>
        <v>113.6661088246147</v>
      </c>
    </row>
    <row r="33" spans="1:8" ht="30">
      <c r="A33" s="8" t="s">
        <v>4</v>
      </c>
      <c r="B33" s="5" t="s">
        <v>33</v>
      </c>
      <c r="C33" s="5" t="s">
        <v>1</v>
      </c>
      <c r="D33" s="6" t="s">
        <v>5</v>
      </c>
      <c r="E33" s="7" t="s">
        <v>107</v>
      </c>
      <c r="F33" s="9">
        <v>3950000</v>
      </c>
      <c r="G33" s="9">
        <v>3909552.92</v>
      </c>
      <c r="H33" s="9">
        <f t="shared" si="0"/>
        <v>98.97602329113924</v>
      </c>
    </row>
    <row r="34" spans="1:8" ht="45">
      <c r="A34" s="8" t="s">
        <v>4</v>
      </c>
      <c r="B34" s="5" t="s">
        <v>34</v>
      </c>
      <c r="C34" s="5" t="s">
        <v>1</v>
      </c>
      <c r="D34" s="6" t="s">
        <v>5</v>
      </c>
      <c r="E34" s="7" t="s">
        <v>108</v>
      </c>
      <c r="F34" s="9">
        <v>10014604</v>
      </c>
      <c r="G34" s="9">
        <v>10458512.27</v>
      </c>
      <c r="H34" s="9">
        <f t="shared" si="0"/>
        <v>104.43260931735294</v>
      </c>
    </row>
    <row r="35" spans="1:8" s="37" customFormat="1" ht="28.5" outlineLevel="5">
      <c r="A35" s="34" t="s">
        <v>15</v>
      </c>
      <c r="B35" s="35"/>
      <c r="C35" s="35"/>
      <c r="D35" s="36"/>
      <c r="E35" s="26" t="s">
        <v>157</v>
      </c>
      <c r="F35" s="38">
        <f>F36</f>
        <v>0</v>
      </c>
      <c r="G35" s="38">
        <f>G36</f>
        <v>-183964.84</v>
      </c>
      <c r="H35" s="38"/>
    </row>
    <row r="36" spans="1:8" ht="15" outlineLevel="5">
      <c r="A36" s="22"/>
      <c r="B36" s="32" t="s">
        <v>26</v>
      </c>
      <c r="C36" s="32" t="s">
        <v>1</v>
      </c>
      <c r="D36" s="33" t="s">
        <v>13</v>
      </c>
      <c r="E36" s="30" t="s">
        <v>25</v>
      </c>
      <c r="F36" s="31">
        <f>F37</f>
        <v>0</v>
      </c>
      <c r="G36" s="31">
        <f>G37</f>
        <v>-183964.84</v>
      </c>
      <c r="H36" s="45"/>
    </row>
    <row r="37" spans="1:8" ht="62.25" customHeight="1" outlineLevel="5">
      <c r="A37" s="42" t="s">
        <v>15</v>
      </c>
      <c r="B37" s="5" t="s">
        <v>73</v>
      </c>
      <c r="C37" s="5" t="s">
        <v>1</v>
      </c>
      <c r="D37" s="6" t="s">
        <v>3</v>
      </c>
      <c r="E37" s="7" t="s">
        <v>185</v>
      </c>
      <c r="F37" s="23">
        <v>0</v>
      </c>
      <c r="G37" s="23">
        <v>-183964.84</v>
      </c>
      <c r="H37" s="23"/>
    </row>
    <row r="38" spans="1:8" ht="15" outlineLevel="5">
      <c r="A38" s="34" t="s">
        <v>183</v>
      </c>
      <c r="B38" s="35"/>
      <c r="C38" s="35"/>
      <c r="D38" s="36"/>
      <c r="E38" s="26" t="s">
        <v>184</v>
      </c>
      <c r="F38" s="38">
        <f>F39</f>
        <v>0</v>
      </c>
      <c r="G38" s="38">
        <f>G39</f>
        <v>-700000</v>
      </c>
      <c r="H38" s="38"/>
    </row>
    <row r="39" spans="1:8" ht="15" outlineLevel="5">
      <c r="A39" s="22"/>
      <c r="B39" s="32" t="s">
        <v>26</v>
      </c>
      <c r="C39" s="32" t="s">
        <v>1</v>
      </c>
      <c r="D39" s="33" t="s">
        <v>13</v>
      </c>
      <c r="E39" s="30" t="s">
        <v>25</v>
      </c>
      <c r="F39" s="31">
        <f>F40</f>
        <v>0</v>
      </c>
      <c r="G39" s="31">
        <f>G40</f>
        <v>-700000</v>
      </c>
      <c r="H39" s="45"/>
    </row>
    <row r="40" spans="1:8" ht="61.5" customHeight="1" outlineLevel="5">
      <c r="A40" s="42" t="s">
        <v>183</v>
      </c>
      <c r="B40" s="5" t="s">
        <v>73</v>
      </c>
      <c r="C40" s="5" t="s">
        <v>1</v>
      </c>
      <c r="D40" s="6" t="s">
        <v>3</v>
      </c>
      <c r="E40" s="7" t="s">
        <v>185</v>
      </c>
      <c r="F40" s="23">
        <v>0</v>
      </c>
      <c r="G40" s="23">
        <v>-700000</v>
      </c>
      <c r="H40" s="23"/>
    </row>
    <row r="41" spans="1:8" ht="15">
      <c r="A41" s="34" t="s">
        <v>75</v>
      </c>
      <c r="B41" s="35"/>
      <c r="C41" s="35"/>
      <c r="D41" s="36"/>
      <c r="E41" s="26" t="s">
        <v>74</v>
      </c>
      <c r="F41" s="38">
        <f>F42</f>
        <v>1051232.52</v>
      </c>
      <c r="G41" s="38">
        <f>G42</f>
        <v>1083665.57</v>
      </c>
      <c r="H41" s="38">
        <f aca="true" t="shared" si="1" ref="H41:H66">G41/F41*100</f>
        <v>103.08524036147588</v>
      </c>
    </row>
    <row r="42" spans="1:8" ht="15">
      <c r="A42" s="22"/>
      <c r="B42" s="32" t="s">
        <v>26</v>
      </c>
      <c r="C42" s="32" t="s">
        <v>1</v>
      </c>
      <c r="D42" s="33" t="s">
        <v>13</v>
      </c>
      <c r="E42" s="30" t="s">
        <v>25</v>
      </c>
      <c r="F42" s="31">
        <f>F43+F44+F45+F46+F47+F48+F49+F50+F51+F52</f>
        <v>1051232.52</v>
      </c>
      <c r="G42" s="31">
        <f>G43+G44+G45+G46+G47+G48+G49+G50+G51+G52</f>
        <v>1083665.57</v>
      </c>
      <c r="H42" s="31">
        <f t="shared" si="1"/>
        <v>103.08524036147588</v>
      </c>
    </row>
    <row r="43" spans="1:8" ht="90">
      <c r="A43" s="8" t="s">
        <v>75</v>
      </c>
      <c r="B43" s="5" t="s">
        <v>76</v>
      </c>
      <c r="C43" s="5" t="s">
        <v>1</v>
      </c>
      <c r="D43" s="6" t="s">
        <v>3</v>
      </c>
      <c r="E43" s="7" t="s">
        <v>110</v>
      </c>
      <c r="F43" s="13">
        <v>0</v>
      </c>
      <c r="G43" s="13">
        <v>18127.65</v>
      </c>
      <c r="H43" s="13"/>
    </row>
    <row r="44" spans="1:8" ht="105">
      <c r="A44" s="8" t="s">
        <v>75</v>
      </c>
      <c r="B44" s="5" t="s">
        <v>77</v>
      </c>
      <c r="C44" s="5" t="s">
        <v>1</v>
      </c>
      <c r="D44" s="6" t="s">
        <v>3</v>
      </c>
      <c r="E44" s="7" t="s">
        <v>111</v>
      </c>
      <c r="F44" s="13">
        <v>82738</v>
      </c>
      <c r="G44" s="13">
        <v>81686.54</v>
      </c>
      <c r="H44" s="13">
        <f t="shared" si="1"/>
        <v>98.72916918465516</v>
      </c>
    </row>
    <row r="45" spans="1:8" ht="90">
      <c r="A45" s="8" t="s">
        <v>75</v>
      </c>
      <c r="B45" s="5" t="s">
        <v>78</v>
      </c>
      <c r="C45" s="5" t="s">
        <v>1</v>
      </c>
      <c r="D45" s="6" t="s">
        <v>3</v>
      </c>
      <c r="E45" s="7" t="s">
        <v>112</v>
      </c>
      <c r="F45" s="13">
        <v>18186</v>
      </c>
      <c r="G45" s="13">
        <v>15928.14</v>
      </c>
      <c r="H45" s="13">
        <f t="shared" si="1"/>
        <v>87.5846255361267</v>
      </c>
    </row>
    <row r="46" spans="1:8" ht="90">
      <c r="A46" s="8" t="s">
        <v>75</v>
      </c>
      <c r="B46" s="5" t="s">
        <v>79</v>
      </c>
      <c r="C46" s="5" t="s">
        <v>1</v>
      </c>
      <c r="D46" s="6" t="s">
        <v>3</v>
      </c>
      <c r="E46" s="7" t="s">
        <v>113</v>
      </c>
      <c r="F46" s="13">
        <v>1435</v>
      </c>
      <c r="G46" s="13">
        <v>1036.6</v>
      </c>
      <c r="H46" s="13">
        <f t="shared" si="1"/>
        <v>72.2369337979094</v>
      </c>
    </row>
    <row r="47" spans="1:8" ht="78" customHeight="1">
      <c r="A47" s="8" t="s">
        <v>75</v>
      </c>
      <c r="B47" s="5" t="s">
        <v>186</v>
      </c>
      <c r="C47" s="5" t="s">
        <v>1</v>
      </c>
      <c r="D47" s="6" t="s">
        <v>3</v>
      </c>
      <c r="E47" s="7" t="s">
        <v>187</v>
      </c>
      <c r="F47" s="13">
        <v>3000</v>
      </c>
      <c r="G47" s="13">
        <v>3000</v>
      </c>
      <c r="H47" s="13">
        <f t="shared" si="1"/>
        <v>100</v>
      </c>
    </row>
    <row r="48" spans="1:8" ht="105">
      <c r="A48" s="8" t="s">
        <v>75</v>
      </c>
      <c r="B48" s="5" t="s">
        <v>81</v>
      </c>
      <c r="C48" s="5" t="s">
        <v>1</v>
      </c>
      <c r="D48" s="6" t="s">
        <v>3</v>
      </c>
      <c r="E48" s="7" t="s">
        <v>114</v>
      </c>
      <c r="F48" s="13">
        <v>47857</v>
      </c>
      <c r="G48" s="13">
        <v>47500</v>
      </c>
      <c r="H48" s="13">
        <f t="shared" si="1"/>
        <v>99.25402762396305</v>
      </c>
    </row>
    <row r="49" spans="1:8" ht="150">
      <c r="A49" s="8" t="s">
        <v>75</v>
      </c>
      <c r="B49" s="5" t="s">
        <v>80</v>
      </c>
      <c r="C49" s="5" t="s">
        <v>1</v>
      </c>
      <c r="D49" s="6" t="s">
        <v>3</v>
      </c>
      <c r="E49" s="7" t="s">
        <v>188</v>
      </c>
      <c r="F49" s="13">
        <v>18704</v>
      </c>
      <c r="G49" s="13">
        <v>15350</v>
      </c>
      <c r="H49" s="13">
        <f t="shared" si="1"/>
        <v>82.06800684345595</v>
      </c>
    </row>
    <row r="50" spans="1:8" ht="90">
      <c r="A50" s="8" t="s">
        <v>75</v>
      </c>
      <c r="B50" s="5" t="s">
        <v>82</v>
      </c>
      <c r="C50" s="5" t="s">
        <v>1</v>
      </c>
      <c r="D50" s="6" t="s">
        <v>3</v>
      </c>
      <c r="E50" s="7" t="s">
        <v>115</v>
      </c>
      <c r="F50" s="13">
        <v>25775</v>
      </c>
      <c r="G50" s="13">
        <v>24072.32</v>
      </c>
      <c r="H50" s="13">
        <f t="shared" si="1"/>
        <v>93.39406401551891</v>
      </c>
    </row>
    <row r="51" spans="1:8" ht="75">
      <c r="A51" s="8" t="s">
        <v>75</v>
      </c>
      <c r="B51" s="5" t="s">
        <v>83</v>
      </c>
      <c r="C51" s="5" t="s">
        <v>1</v>
      </c>
      <c r="D51" s="6" t="s">
        <v>3</v>
      </c>
      <c r="E51" s="7" t="s">
        <v>116</v>
      </c>
      <c r="F51" s="13">
        <v>19075</v>
      </c>
      <c r="G51" s="13">
        <v>18061.82</v>
      </c>
      <c r="H51" s="13">
        <f t="shared" si="1"/>
        <v>94.68844036697247</v>
      </c>
    </row>
    <row r="52" spans="1:8" ht="90">
      <c r="A52" s="8" t="s">
        <v>75</v>
      </c>
      <c r="B52" s="5" t="s">
        <v>84</v>
      </c>
      <c r="C52" s="5" t="s">
        <v>1</v>
      </c>
      <c r="D52" s="6" t="s">
        <v>3</v>
      </c>
      <c r="E52" s="7" t="s">
        <v>117</v>
      </c>
      <c r="F52" s="13">
        <v>834462.52</v>
      </c>
      <c r="G52" s="13">
        <v>858902.5</v>
      </c>
      <c r="H52" s="13">
        <f t="shared" si="1"/>
        <v>102.92882896645854</v>
      </c>
    </row>
    <row r="53" spans="1:8" ht="28.5">
      <c r="A53" s="34" t="s">
        <v>118</v>
      </c>
      <c r="B53" s="35"/>
      <c r="C53" s="35"/>
      <c r="D53" s="36"/>
      <c r="E53" s="26" t="s">
        <v>120</v>
      </c>
      <c r="F53" s="38">
        <f>F54</f>
        <v>10000</v>
      </c>
      <c r="G53" s="38">
        <f>G54</f>
        <v>10000</v>
      </c>
      <c r="H53" s="38">
        <f t="shared" si="1"/>
        <v>100</v>
      </c>
    </row>
    <row r="54" spans="1:8" ht="15">
      <c r="A54" s="22"/>
      <c r="B54" s="32" t="s">
        <v>26</v>
      </c>
      <c r="C54" s="32" t="s">
        <v>1</v>
      </c>
      <c r="D54" s="33" t="s">
        <v>13</v>
      </c>
      <c r="E54" s="30" t="s">
        <v>25</v>
      </c>
      <c r="F54" s="31">
        <f>F55</f>
        <v>10000</v>
      </c>
      <c r="G54" s="31">
        <f>G55</f>
        <v>10000</v>
      </c>
      <c r="H54" s="31">
        <f t="shared" si="1"/>
        <v>100</v>
      </c>
    </row>
    <row r="55" spans="1:8" ht="75">
      <c r="A55" s="8" t="s">
        <v>118</v>
      </c>
      <c r="B55" s="5" t="s">
        <v>119</v>
      </c>
      <c r="C55" s="5" t="s">
        <v>1</v>
      </c>
      <c r="D55" s="6" t="s">
        <v>3</v>
      </c>
      <c r="E55" s="7" t="s">
        <v>121</v>
      </c>
      <c r="F55" s="13">
        <v>10000</v>
      </c>
      <c r="G55" s="13">
        <v>10000</v>
      </c>
      <c r="H55" s="13">
        <f t="shared" si="1"/>
        <v>100</v>
      </c>
    </row>
    <row r="56" spans="1:8" s="37" customFormat="1" ht="28.5" outlineLevel="5">
      <c r="A56" s="34" t="s">
        <v>85</v>
      </c>
      <c r="B56" s="35"/>
      <c r="C56" s="35"/>
      <c r="D56" s="36"/>
      <c r="E56" s="26" t="s">
        <v>86</v>
      </c>
      <c r="F56" s="38">
        <f>F57</f>
        <v>21252.48</v>
      </c>
      <c r="G56" s="38">
        <f>G57</f>
        <v>30490.359999999997</v>
      </c>
      <c r="H56" s="38">
        <f t="shared" si="1"/>
        <v>143.46730358057036</v>
      </c>
    </row>
    <row r="57" spans="1:8" ht="15" outlineLevel="5">
      <c r="A57" s="22"/>
      <c r="B57" s="32" t="s">
        <v>26</v>
      </c>
      <c r="C57" s="32" t="s">
        <v>1</v>
      </c>
      <c r="D57" s="33" t="s">
        <v>13</v>
      </c>
      <c r="E57" s="30" t="s">
        <v>25</v>
      </c>
      <c r="F57" s="31">
        <f>F58+F59+F60+F61</f>
        <v>21252.48</v>
      </c>
      <c r="G57" s="31">
        <f>G58+G59+G60+G61</f>
        <v>30490.359999999997</v>
      </c>
      <c r="H57" s="31">
        <f t="shared" si="1"/>
        <v>143.46730358057036</v>
      </c>
    </row>
    <row r="58" spans="1:8" ht="90" outlineLevel="5">
      <c r="A58" s="8" t="s">
        <v>85</v>
      </c>
      <c r="B58" s="5" t="s">
        <v>76</v>
      </c>
      <c r="C58" s="5" t="s">
        <v>1</v>
      </c>
      <c r="D58" s="6" t="s">
        <v>3</v>
      </c>
      <c r="E58" s="7" t="s">
        <v>110</v>
      </c>
      <c r="F58" s="13">
        <v>6715</v>
      </c>
      <c r="G58" s="13">
        <v>12951.88</v>
      </c>
      <c r="H58" s="13">
        <f t="shared" si="1"/>
        <v>192.87982129560683</v>
      </c>
    </row>
    <row r="59" spans="1:8" ht="105" outlineLevel="5">
      <c r="A59" s="8" t="s">
        <v>85</v>
      </c>
      <c r="B59" s="5" t="s">
        <v>77</v>
      </c>
      <c r="C59" s="5" t="s">
        <v>1</v>
      </c>
      <c r="D59" s="6" t="s">
        <v>3</v>
      </c>
      <c r="E59" s="7" t="s">
        <v>111</v>
      </c>
      <c r="F59" s="13">
        <v>8000</v>
      </c>
      <c r="G59" s="13">
        <v>8000</v>
      </c>
      <c r="H59" s="13">
        <f t="shared" si="1"/>
        <v>100</v>
      </c>
    </row>
    <row r="60" spans="1:8" ht="75" outlineLevel="5">
      <c r="A60" s="8" t="s">
        <v>85</v>
      </c>
      <c r="B60" s="5" t="s">
        <v>83</v>
      </c>
      <c r="C60" s="5" t="s">
        <v>1</v>
      </c>
      <c r="D60" s="6" t="s">
        <v>3</v>
      </c>
      <c r="E60" s="7" t="s">
        <v>116</v>
      </c>
      <c r="F60" s="13">
        <v>1000</v>
      </c>
      <c r="G60" s="13">
        <v>4000</v>
      </c>
      <c r="H60" s="13">
        <f>G60/F60*100</f>
        <v>400</v>
      </c>
    </row>
    <row r="61" spans="1:8" ht="90" outlineLevel="5">
      <c r="A61" s="8" t="s">
        <v>85</v>
      </c>
      <c r="B61" s="5" t="s">
        <v>84</v>
      </c>
      <c r="C61" s="5" t="s">
        <v>1</v>
      </c>
      <c r="D61" s="6" t="s">
        <v>3</v>
      </c>
      <c r="E61" s="7" t="s">
        <v>117</v>
      </c>
      <c r="F61" s="13">
        <v>5537.48</v>
      </c>
      <c r="G61" s="13">
        <v>5538.48</v>
      </c>
      <c r="H61" s="13">
        <f t="shared" si="1"/>
        <v>100.01805875596841</v>
      </c>
    </row>
    <row r="62" spans="1:8" ht="15" outlineLevel="5">
      <c r="A62" s="34" t="s">
        <v>163</v>
      </c>
      <c r="B62" s="35"/>
      <c r="C62" s="35"/>
      <c r="D62" s="36"/>
      <c r="E62" s="26" t="s">
        <v>164</v>
      </c>
      <c r="F62" s="38">
        <f>F63</f>
        <v>28798.54</v>
      </c>
      <c r="G62" s="38">
        <f>G63</f>
        <v>28798.54</v>
      </c>
      <c r="H62" s="38">
        <f t="shared" si="1"/>
        <v>100</v>
      </c>
    </row>
    <row r="63" spans="1:8" ht="15" outlineLevel="5">
      <c r="A63" s="39"/>
      <c r="B63" s="32" t="s">
        <v>26</v>
      </c>
      <c r="C63" s="32" t="s">
        <v>1</v>
      </c>
      <c r="D63" s="33" t="s">
        <v>13</v>
      </c>
      <c r="E63" s="30" t="s">
        <v>25</v>
      </c>
      <c r="F63" s="31">
        <f>F64</f>
        <v>28798.54</v>
      </c>
      <c r="G63" s="31">
        <f>G64</f>
        <v>28798.54</v>
      </c>
      <c r="H63" s="31">
        <f t="shared" si="1"/>
        <v>100</v>
      </c>
    </row>
    <row r="64" spans="1:8" ht="33" customHeight="1" outlineLevel="5">
      <c r="A64" s="8" t="s">
        <v>163</v>
      </c>
      <c r="B64" s="5" t="s">
        <v>42</v>
      </c>
      <c r="C64" s="5" t="s">
        <v>1</v>
      </c>
      <c r="D64" s="6" t="s">
        <v>7</v>
      </c>
      <c r="E64" s="4" t="s">
        <v>129</v>
      </c>
      <c r="F64" s="9">
        <v>28798.54</v>
      </c>
      <c r="G64" s="9">
        <v>28798.54</v>
      </c>
      <c r="H64" s="48">
        <f t="shared" si="1"/>
        <v>100</v>
      </c>
    </row>
    <row r="65" spans="1:8" s="37" customFormat="1" ht="15" outlineLevel="5">
      <c r="A65" s="34" t="s">
        <v>6</v>
      </c>
      <c r="B65" s="35"/>
      <c r="C65" s="35"/>
      <c r="D65" s="36"/>
      <c r="E65" s="26" t="s">
        <v>35</v>
      </c>
      <c r="F65" s="38">
        <f>F66+F81</f>
        <v>442103489.64</v>
      </c>
      <c r="G65" s="38">
        <f>G66+G81</f>
        <v>446512502.18000007</v>
      </c>
      <c r="H65" s="38">
        <f t="shared" si="1"/>
        <v>100.99728064657221</v>
      </c>
    </row>
    <row r="66" spans="1:8" s="37" customFormat="1" ht="15" outlineLevel="5">
      <c r="A66" s="22"/>
      <c r="B66" s="32" t="s">
        <v>26</v>
      </c>
      <c r="C66" s="32" t="s">
        <v>1</v>
      </c>
      <c r="D66" s="33" t="s">
        <v>13</v>
      </c>
      <c r="E66" s="30" t="s">
        <v>25</v>
      </c>
      <c r="F66" s="31">
        <f>F67+F68+F69+F70+F71+F72+F73+F74+F75+F76+F77+F78+F79+F80</f>
        <v>98185297.18999998</v>
      </c>
      <c r="G66" s="31">
        <f>G67+G68+G69+G70+G71+G72+G73+G74+G75+G76+G77+G78+G79+G80</f>
        <v>123516725.71000001</v>
      </c>
      <c r="H66" s="31">
        <f t="shared" si="1"/>
        <v>125.79961485575662</v>
      </c>
    </row>
    <row r="67" spans="1:8" s="37" customFormat="1" ht="30" outlineLevel="5">
      <c r="A67" s="42" t="s">
        <v>6</v>
      </c>
      <c r="B67" s="5" t="s">
        <v>44</v>
      </c>
      <c r="C67" s="5" t="s">
        <v>1</v>
      </c>
      <c r="D67" s="6" t="s">
        <v>5</v>
      </c>
      <c r="E67" s="49" t="s">
        <v>122</v>
      </c>
      <c r="F67" s="9">
        <v>5000</v>
      </c>
      <c r="G67" s="9">
        <v>10000</v>
      </c>
      <c r="H67" s="9">
        <f aca="true" t="shared" si="2" ref="H67:H76">G67/F67*100</f>
        <v>200</v>
      </c>
    </row>
    <row r="68" spans="1:8" s="37" customFormat="1" ht="75" outlineLevel="5">
      <c r="A68" s="8" t="s">
        <v>6</v>
      </c>
      <c r="B68" s="5" t="s">
        <v>45</v>
      </c>
      <c r="C68" s="5" t="s">
        <v>1</v>
      </c>
      <c r="D68" s="6" t="s">
        <v>2</v>
      </c>
      <c r="E68" s="46" t="s">
        <v>123</v>
      </c>
      <c r="F68" s="9">
        <v>6993603.64</v>
      </c>
      <c r="G68" s="9">
        <v>7832002.42</v>
      </c>
      <c r="H68" s="9">
        <f t="shared" si="2"/>
        <v>111.9880797248041</v>
      </c>
    </row>
    <row r="69" spans="1:8" s="37" customFormat="1" ht="75" outlineLevel="5">
      <c r="A69" s="8" t="s">
        <v>6</v>
      </c>
      <c r="B69" s="5" t="s">
        <v>46</v>
      </c>
      <c r="C69" s="5" t="s">
        <v>1</v>
      </c>
      <c r="D69" s="6" t="s">
        <v>2</v>
      </c>
      <c r="E69" s="46" t="s">
        <v>124</v>
      </c>
      <c r="F69" s="9">
        <v>3752562.44</v>
      </c>
      <c r="G69" s="9">
        <v>3640265.26</v>
      </c>
      <c r="H69" s="9">
        <f t="shared" si="2"/>
        <v>97.00745339230117</v>
      </c>
    </row>
    <row r="70" spans="1:8" s="37" customFormat="1" ht="32.25" customHeight="1" outlineLevel="5">
      <c r="A70" s="8" t="s">
        <v>6</v>
      </c>
      <c r="B70" s="5" t="s">
        <v>52</v>
      </c>
      <c r="C70" s="5" t="s">
        <v>1</v>
      </c>
      <c r="D70" s="6" t="s">
        <v>2</v>
      </c>
      <c r="E70" s="46" t="s">
        <v>125</v>
      </c>
      <c r="F70" s="9">
        <v>5442095.33</v>
      </c>
      <c r="G70" s="9">
        <v>6007312.75</v>
      </c>
      <c r="H70" s="9">
        <f t="shared" si="2"/>
        <v>110.38602570749161</v>
      </c>
    </row>
    <row r="71" spans="1:8" s="37" customFormat="1" ht="75" outlineLevel="5">
      <c r="A71" s="8" t="s">
        <v>6</v>
      </c>
      <c r="B71" s="5" t="s">
        <v>47</v>
      </c>
      <c r="C71" s="5" t="s">
        <v>1</v>
      </c>
      <c r="D71" s="6" t="s">
        <v>2</v>
      </c>
      <c r="E71" s="41" t="s">
        <v>126</v>
      </c>
      <c r="F71" s="9">
        <v>71905661.6</v>
      </c>
      <c r="G71" s="9">
        <v>72277674.54</v>
      </c>
      <c r="H71" s="9">
        <f t="shared" si="2"/>
        <v>100.51736251599974</v>
      </c>
    </row>
    <row r="72" spans="1:8" s="37" customFormat="1" ht="31.5" customHeight="1" outlineLevel="5">
      <c r="A72" s="8" t="s">
        <v>6</v>
      </c>
      <c r="B72" s="5" t="s">
        <v>53</v>
      </c>
      <c r="C72" s="5" t="s">
        <v>1</v>
      </c>
      <c r="D72" s="6" t="s">
        <v>7</v>
      </c>
      <c r="E72" s="7" t="s">
        <v>127</v>
      </c>
      <c r="F72" s="9">
        <v>25000</v>
      </c>
      <c r="G72" s="9">
        <v>23511</v>
      </c>
      <c r="H72" s="9">
        <f t="shared" si="2"/>
        <v>94.04400000000001</v>
      </c>
    </row>
    <row r="73" spans="1:8" ht="46.5" customHeight="1">
      <c r="A73" s="8" t="s">
        <v>6</v>
      </c>
      <c r="B73" s="5" t="s">
        <v>41</v>
      </c>
      <c r="C73" s="5" t="s">
        <v>1</v>
      </c>
      <c r="D73" s="6" t="s">
        <v>7</v>
      </c>
      <c r="E73" s="7" t="s">
        <v>128</v>
      </c>
      <c r="F73" s="9">
        <v>407014.31</v>
      </c>
      <c r="G73" s="9">
        <v>386056.9</v>
      </c>
      <c r="H73" s="9">
        <f t="shared" si="2"/>
        <v>94.85094025318178</v>
      </c>
    </row>
    <row r="74" spans="1:8" ht="33" customHeight="1">
      <c r="A74" s="8" t="s">
        <v>6</v>
      </c>
      <c r="B74" s="5" t="s">
        <v>42</v>
      </c>
      <c r="C74" s="5" t="s">
        <v>1</v>
      </c>
      <c r="D74" s="6" t="s">
        <v>7</v>
      </c>
      <c r="E74" s="7" t="s">
        <v>129</v>
      </c>
      <c r="F74" s="9">
        <v>2444161.87</v>
      </c>
      <c r="G74" s="9">
        <v>2441995.05</v>
      </c>
      <c r="H74" s="9">
        <f t="shared" si="2"/>
        <v>99.91134711548379</v>
      </c>
    </row>
    <row r="75" spans="1:8" ht="90">
      <c r="A75" s="8" t="s">
        <v>6</v>
      </c>
      <c r="B75" s="5" t="s">
        <v>43</v>
      </c>
      <c r="C75" s="5" t="s">
        <v>1</v>
      </c>
      <c r="D75" s="6" t="s">
        <v>8</v>
      </c>
      <c r="E75" s="49" t="s">
        <v>130</v>
      </c>
      <c r="F75" s="9">
        <v>5420877.88</v>
      </c>
      <c r="G75" s="9">
        <v>5903831.62</v>
      </c>
      <c r="H75" s="9">
        <f t="shared" si="2"/>
        <v>108.9091425907569</v>
      </c>
    </row>
    <row r="76" spans="1:8" ht="60">
      <c r="A76" s="8" t="s">
        <v>6</v>
      </c>
      <c r="B76" s="5" t="s">
        <v>87</v>
      </c>
      <c r="C76" s="5" t="s">
        <v>1</v>
      </c>
      <c r="D76" s="6" t="s">
        <v>3</v>
      </c>
      <c r="E76" s="49" t="s">
        <v>131</v>
      </c>
      <c r="F76" s="9">
        <v>6000</v>
      </c>
      <c r="G76" s="9">
        <v>5887.08</v>
      </c>
      <c r="H76" s="9">
        <f t="shared" si="2"/>
        <v>98.118</v>
      </c>
    </row>
    <row r="77" spans="1:8" ht="75">
      <c r="A77" s="8" t="s">
        <v>6</v>
      </c>
      <c r="B77" s="5" t="s">
        <v>88</v>
      </c>
      <c r="C77" s="5" t="s">
        <v>1</v>
      </c>
      <c r="D77" s="6" t="s">
        <v>3</v>
      </c>
      <c r="E77" s="49" t="s">
        <v>132</v>
      </c>
      <c r="F77" s="9">
        <v>129555.21</v>
      </c>
      <c r="G77" s="9">
        <v>64281.23</v>
      </c>
      <c r="H77" s="9">
        <f>G77/F77*100</f>
        <v>49.61686218562727</v>
      </c>
    </row>
    <row r="78" spans="1:8" ht="75">
      <c r="A78" s="8" t="s">
        <v>6</v>
      </c>
      <c r="B78" s="5" t="s">
        <v>89</v>
      </c>
      <c r="C78" s="5" t="s">
        <v>1</v>
      </c>
      <c r="D78" s="6" t="s">
        <v>3</v>
      </c>
      <c r="E78" s="49" t="s">
        <v>133</v>
      </c>
      <c r="F78" s="9">
        <v>1287264.91</v>
      </c>
      <c r="G78" s="9">
        <v>1469236.53</v>
      </c>
      <c r="H78" s="9">
        <f>G78/F78*100</f>
        <v>114.1362992641507</v>
      </c>
    </row>
    <row r="79" spans="1:8" ht="30">
      <c r="A79" s="8" t="s">
        <v>6</v>
      </c>
      <c r="B79" s="5" t="s">
        <v>40</v>
      </c>
      <c r="C79" s="5" t="s">
        <v>38</v>
      </c>
      <c r="D79" s="6" t="s">
        <v>39</v>
      </c>
      <c r="E79" s="7" t="s">
        <v>134</v>
      </c>
      <c r="F79" s="9">
        <v>0</v>
      </c>
      <c r="G79" s="9">
        <v>23088171.33</v>
      </c>
      <c r="H79" s="9"/>
    </row>
    <row r="80" spans="1:8" ht="30">
      <c r="A80" s="8" t="s">
        <v>6</v>
      </c>
      <c r="B80" s="5" t="s">
        <v>165</v>
      </c>
      <c r="C80" s="5" t="s">
        <v>1</v>
      </c>
      <c r="D80" s="6" t="s">
        <v>17</v>
      </c>
      <c r="E80" s="7" t="s">
        <v>166</v>
      </c>
      <c r="F80" s="9">
        <v>366500</v>
      </c>
      <c r="G80" s="9">
        <v>366500</v>
      </c>
      <c r="H80" s="9">
        <f>G80/F80*100</f>
        <v>100</v>
      </c>
    </row>
    <row r="81" spans="1:8" ht="15">
      <c r="A81" s="22"/>
      <c r="B81" s="32" t="s">
        <v>36</v>
      </c>
      <c r="C81" s="32" t="s">
        <v>1</v>
      </c>
      <c r="D81" s="33" t="s">
        <v>13</v>
      </c>
      <c r="E81" s="30" t="s">
        <v>37</v>
      </c>
      <c r="F81" s="31">
        <f>F82+F83+F84+F85+F86+F87+F88+F89+F90+F91+F92+F93</f>
        <v>343918192.45</v>
      </c>
      <c r="G81" s="31">
        <f>G82+G83+G84+G85+G86+G87+G88+G89+G90+G91+G92+G93</f>
        <v>322995776.47</v>
      </c>
      <c r="H81" s="31">
        <f aca="true" t="shared" si="3" ref="H81:H90">G81/F81*100</f>
        <v>93.91645558760555</v>
      </c>
    </row>
    <row r="82" spans="1:8" ht="45">
      <c r="A82" s="8" t="s">
        <v>6</v>
      </c>
      <c r="B82" s="5" t="s">
        <v>69</v>
      </c>
      <c r="C82" s="5" t="s">
        <v>1</v>
      </c>
      <c r="D82" s="6" t="s">
        <v>17</v>
      </c>
      <c r="E82" s="41" t="s">
        <v>135</v>
      </c>
      <c r="F82" s="9">
        <v>6475000</v>
      </c>
      <c r="G82" s="9">
        <v>6475000</v>
      </c>
      <c r="H82" s="9">
        <f t="shared" si="3"/>
        <v>100</v>
      </c>
    </row>
    <row r="83" spans="1:8" ht="90">
      <c r="A83" s="8" t="s">
        <v>6</v>
      </c>
      <c r="B83" s="5" t="s">
        <v>90</v>
      </c>
      <c r="C83" s="5" t="s">
        <v>1</v>
      </c>
      <c r="D83" s="6" t="s">
        <v>17</v>
      </c>
      <c r="E83" s="41" t="s">
        <v>136</v>
      </c>
      <c r="F83" s="9">
        <v>45843343.44</v>
      </c>
      <c r="G83" s="9">
        <v>45843343.44</v>
      </c>
      <c r="H83" s="9">
        <f t="shared" si="3"/>
        <v>100</v>
      </c>
    </row>
    <row r="84" spans="1:8" ht="15" outlineLevel="5">
      <c r="A84" s="8" t="s">
        <v>6</v>
      </c>
      <c r="B84" s="5" t="s">
        <v>54</v>
      </c>
      <c r="C84" s="5" t="s">
        <v>1</v>
      </c>
      <c r="D84" s="6" t="s">
        <v>17</v>
      </c>
      <c r="E84" s="7" t="s">
        <v>137</v>
      </c>
      <c r="F84" s="9">
        <v>69164977.01</v>
      </c>
      <c r="G84" s="9">
        <v>65070650.29</v>
      </c>
      <c r="H84" s="9">
        <f t="shared" si="3"/>
        <v>94.08034687930564</v>
      </c>
    </row>
    <row r="85" spans="1:8" ht="33.75" customHeight="1" outlineLevel="5">
      <c r="A85" s="8" t="s">
        <v>6</v>
      </c>
      <c r="B85" s="5" t="s">
        <v>70</v>
      </c>
      <c r="C85" s="5" t="s">
        <v>1</v>
      </c>
      <c r="D85" s="6" t="s">
        <v>17</v>
      </c>
      <c r="E85" s="7" t="s">
        <v>138</v>
      </c>
      <c r="F85" s="9">
        <v>11229758.3</v>
      </c>
      <c r="G85" s="9">
        <v>8564162.28</v>
      </c>
      <c r="H85" s="9">
        <f t="shared" si="3"/>
        <v>76.26310425577012</v>
      </c>
    </row>
    <row r="86" spans="1:8" ht="65.25" customHeight="1" outlineLevel="5">
      <c r="A86" s="8" t="s">
        <v>6</v>
      </c>
      <c r="B86" s="5" t="s">
        <v>64</v>
      </c>
      <c r="C86" s="5" t="s">
        <v>1</v>
      </c>
      <c r="D86" s="6" t="s">
        <v>17</v>
      </c>
      <c r="E86" s="7" t="s">
        <v>139</v>
      </c>
      <c r="F86" s="9">
        <v>2348.71</v>
      </c>
      <c r="G86" s="9">
        <v>1140</v>
      </c>
      <c r="H86" s="9">
        <f t="shared" si="3"/>
        <v>48.53728216765799</v>
      </c>
    </row>
    <row r="87" spans="1:8" ht="32.25" customHeight="1" outlineLevel="5">
      <c r="A87" s="8" t="s">
        <v>6</v>
      </c>
      <c r="B87" s="5" t="s">
        <v>55</v>
      </c>
      <c r="C87" s="5" t="s">
        <v>1</v>
      </c>
      <c r="D87" s="6" t="s">
        <v>17</v>
      </c>
      <c r="E87" s="7" t="s">
        <v>140</v>
      </c>
      <c r="F87" s="9">
        <v>3142128.53</v>
      </c>
      <c r="G87" s="9">
        <v>3141308.75</v>
      </c>
      <c r="H87" s="9">
        <f t="shared" si="3"/>
        <v>99.97391004243866</v>
      </c>
    </row>
    <row r="88" spans="1:8" ht="75">
      <c r="A88" s="8" t="s">
        <v>6</v>
      </c>
      <c r="B88" s="5" t="s">
        <v>143</v>
      </c>
      <c r="C88" s="5" t="s">
        <v>1</v>
      </c>
      <c r="D88" s="6" t="s">
        <v>17</v>
      </c>
      <c r="E88" s="7" t="s">
        <v>144</v>
      </c>
      <c r="F88" s="9">
        <v>13558012.74</v>
      </c>
      <c r="G88" s="9">
        <v>2008007.94</v>
      </c>
      <c r="H88" s="9">
        <f t="shared" si="3"/>
        <v>14.81048866457991</v>
      </c>
    </row>
    <row r="89" spans="1:8" ht="75">
      <c r="A89" s="8" t="s">
        <v>6</v>
      </c>
      <c r="B89" s="5" t="s">
        <v>189</v>
      </c>
      <c r="C89" s="5" t="s">
        <v>1</v>
      </c>
      <c r="D89" s="6" t="s">
        <v>17</v>
      </c>
      <c r="E89" s="7" t="s">
        <v>190</v>
      </c>
      <c r="F89" s="9">
        <v>67894131.4</v>
      </c>
      <c r="G89" s="9">
        <v>66395855.55</v>
      </c>
      <c r="H89" s="9">
        <f>G89/F89*100</f>
        <v>97.79321744147093</v>
      </c>
    </row>
    <row r="90" spans="1:8" ht="30">
      <c r="A90" s="8" t="s">
        <v>6</v>
      </c>
      <c r="B90" s="5" t="s">
        <v>65</v>
      </c>
      <c r="C90" s="5" t="s">
        <v>1</v>
      </c>
      <c r="D90" s="6" t="s">
        <v>17</v>
      </c>
      <c r="E90" s="7" t="s">
        <v>141</v>
      </c>
      <c r="F90" s="9">
        <v>126608492.32</v>
      </c>
      <c r="G90" s="9">
        <v>126401769.09</v>
      </c>
      <c r="H90" s="9">
        <f t="shared" si="3"/>
        <v>99.83672246133577</v>
      </c>
    </row>
    <row r="91" spans="1:8" ht="32.25" customHeight="1">
      <c r="A91" s="8" t="s">
        <v>6</v>
      </c>
      <c r="B91" s="5" t="s">
        <v>167</v>
      </c>
      <c r="C91" s="5" t="s">
        <v>38</v>
      </c>
      <c r="D91" s="6" t="s">
        <v>17</v>
      </c>
      <c r="E91" s="7" t="s">
        <v>168</v>
      </c>
      <c r="F91" s="9">
        <v>0</v>
      </c>
      <c r="G91" s="9">
        <v>0.2</v>
      </c>
      <c r="H91" s="13"/>
    </row>
    <row r="92" spans="1:8" ht="32.25" customHeight="1">
      <c r="A92" s="8" t="s">
        <v>6</v>
      </c>
      <c r="B92" s="5" t="s">
        <v>72</v>
      </c>
      <c r="C92" s="5" t="s">
        <v>38</v>
      </c>
      <c r="D92" s="6" t="s">
        <v>17</v>
      </c>
      <c r="E92" s="7" t="s">
        <v>151</v>
      </c>
      <c r="F92" s="9">
        <v>0</v>
      </c>
      <c r="G92" s="9">
        <v>3183.64</v>
      </c>
      <c r="H92" s="13"/>
    </row>
    <row r="93" spans="1:8" ht="45">
      <c r="A93" s="8" t="s">
        <v>6</v>
      </c>
      <c r="B93" s="5" t="s">
        <v>56</v>
      </c>
      <c r="C93" s="5" t="s">
        <v>1</v>
      </c>
      <c r="D93" s="6" t="s">
        <v>17</v>
      </c>
      <c r="E93" s="7" t="s">
        <v>142</v>
      </c>
      <c r="F93" s="9">
        <v>0</v>
      </c>
      <c r="G93" s="9">
        <v>-908644.71</v>
      </c>
      <c r="H93" s="9"/>
    </row>
    <row r="94" spans="1:8" s="37" customFormat="1" ht="28.5" outlineLevel="5">
      <c r="A94" s="34" t="s">
        <v>9</v>
      </c>
      <c r="B94" s="35"/>
      <c r="C94" s="35"/>
      <c r="D94" s="36"/>
      <c r="E94" s="26" t="s">
        <v>48</v>
      </c>
      <c r="F94" s="38">
        <f>F95+F98</f>
        <v>1092190855.46</v>
      </c>
      <c r="G94" s="38">
        <f>G95+G98</f>
        <v>1091338834.5900002</v>
      </c>
      <c r="H94" s="38">
        <f aca="true" t="shared" si="4" ref="H94:H104">G94/F94*100</f>
        <v>99.92198974513103</v>
      </c>
    </row>
    <row r="95" spans="1:8" s="47" customFormat="1" ht="15" outlineLevel="5">
      <c r="A95" s="8" t="s">
        <v>9</v>
      </c>
      <c r="B95" s="32" t="s">
        <v>26</v>
      </c>
      <c r="C95" s="32" t="s">
        <v>1</v>
      </c>
      <c r="D95" s="33" t="s">
        <v>13</v>
      </c>
      <c r="E95" s="30" t="s">
        <v>25</v>
      </c>
      <c r="F95" s="31">
        <f>F96+F97</f>
        <v>226896.46</v>
      </c>
      <c r="G95" s="31">
        <f>G96+G97</f>
        <v>226896.46</v>
      </c>
      <c r="H95" s="31">
        <f>G95/F95*100</f>
        <v>100</v>
      </c>
    </row>
    <row r="96" spans="1:8" s="47" customFormat="1" ht="32.25" customHeight="1" outlineLevel="5">
      <c r="A96" s="8" t="s">
        <v>9</v>
      </c>
      <c r="B96" s="5" t="s">
        <v>42</v>
      </c>
      <c r="C96" s="5" t="s">
        <v>1</v>
      </c>
      <c r="D96" s="6" t="s">
        <v>7</v>
      </c>
      <c r="E96" s="7" t="s">
        <v>129</v>
      </c>
      <c r="F96" s="9">
        <v>16329.1</v>
      </c>
      <c r="G96" s="9">
        <v>16329.1</v>
      </c>
      <c r="H96" s="9">
        <f>G96/F96*100</f>
        <v>100</v>
      </c>
    </row>
    <row r="97" spans="1:8" s="47" customFormat="1" ht="211.5" customHeight="1" outlineLevel="5">
      <c r="A97" s="8" t="s">
        <v>9</v>
      </c>
      <c r="B97" s="5" t="s">
        <v>191</v>
      </c>
      <c r="C97" s="5" t="s">
        <v>1</v>
      </c>
      <c r="D97" s="6" t="s">
        <v>3</v>
      </c>
      <c r="E97" s="7" t="s">
        <v>192</v>
      </c>
      <c r="F97" s="9">
        <v>210567.36</v>
      </c>
      <c r="G97" s="9">
        <v>210567.36</v>
      </c>
      <c r="H97" s="9">
        <f>G97/F97*100</f>
        <v>100</v>
      </c>
    </row>
    <row r="98" spans="1:8" ht="15">
      <c r="A98" s="22"/>
      <c r="B98" s="32" t="s">
        <v>36</v>
      </c>
      <c r="C98" s="32" t="s">
        <v>1</v>
      </c>
      <c r="D98" s="33" t="s">
        <v>13</v>
      </c>
      <c r="E98" s="30" t="s">
        <v>37</v>
      </c>
      <c r="F98" s="31">
        <f>F99+F100+F101+F102+F103+F104+F105</f>
        <v>1091963959</v>
      </c>
      <c r="G98" s="31">
        <f>G99+G100+G101+G102+G103+G104+G105</f>
        <v>1091111938.13</v>
      </c>
      <c r="H98" s="31">
        <f t="shared" si="4"/>
        <v>99.92197353557528</v>
      </c>
    </row>
    <row r="99" spans="1:8" ht="30">
      <c r="A99" s="8" t="s">
        <v>9</v>
      </c>
      <c r="B99" s="5" t="s">
        <v>57</v>
      </c>
      <c r="C99" s="5" t="s">
        <v>1</v>
      </c>
      <c r="D99" s="6" t="s">
        <v>17</v>
      </c>
      <c r="E99" s="49" t="s">
        <v>193</v>
      </c>
      <c r="F99" s="9">
        <v>198057285</v>
      </c>
      <c r="G99" s="9">
        <v>198057285</v>
      </c>
      <c r="H99" s="9">
        <f t="shared" si="4"/>
        <v>100</v>
      </c>
    </row>
    <row r="100" spans="1:8" ht="30">
      <c r="A100" s="8" t="s">
        <v>9</v>
      </c>
      <c r="B100" s="5" t="s">
        <v>58</v>
      </c>
      <c r="C100" s="5" t="s">
        <v>1</v>
      </c>
      <c r="D100" s="6" t="s">
        <v>17</v>
      </c>
      <c r="E100" s="49" t="s">
        <v>145</v>
      </c>
      <c r="F100" s="9">
        <v>29435909</v>
      </c>
      <c r="G100" s="9">
        <v>29435909</v>
      </c>
      <c r="H100" s="9">
        <f t="shared" si="4"/>
        <v>100</v>
      </c>
    </row>
    <row r="101" spans="1:8" ht="45">
      <c r="A101" s="8" t="s">
        <v>9</v>
      </c>
      <c r="B101" s="5" t="s">
        <v>59</v>
      </c>
      <c r="C101" s="5" t="s">
        <v>1</v>
      </c>
      <c r="D101" s="6" t="s">
        <v>17</v>
      </c>
      <c r="E101" s="49" t="s">
        <v>146</v>
      </c>
      <c r="F101" s="9">
        <v>672646000</v>
      </c>
      <c r="G101" s="9">
        <v>672646000</v>
      </c>
      <c r="H101" s="9">
        <f t="shared" si="4"/>
        <v>100</v>
      </c>
    </row>
    <row r="102" spans="1:8" ht="15">
      <c r="A102" s="8" t="s">
        <v>9</v>
      </c>
      <c r="B102" s="5" t="s">
        <v>54</v>
      </c>
      <c r="C102" s="5" t="s">
        <v>1</v>
      </c>
      <c r="D102" s="6" t="s">
        <v>17</v>
      </c>
      <c r="E102" s="7" t="s">
        <v>137</v>
      </c>
      <c r="F102" s="9">
        <v>174606069</v>
      </c>
      <c r="G102" s="9">
        <v>174606069</v>
      </c>
      <c r="H102" s="9">
        <f t="shared" si="4"/>
        <v>100</v>
      </c>
    </row>
    <row r="103" spans="1:8" ht="34.5" customHeight="1">
      <c r="A103" s="8" t="s">
        <v>9</v>
      </c>
      <c r="B103" s="5" t="s">
        <v>70</v>
      </c>
      <c r="C103" s="5" t="s">
        <v>1</v>
      </c>
      <c r="D103" s="6" t="s">
        <v>17</v>
      </c>
      <c r="E103" s="7" t="s">
        <v>138</v>
      </c>
      <c r="F103" s="9">
        <v>2208896</v>
      </c>
      <c r="G103" s="9">
        <v>2084090.48</v>
      </c>
      <c r="H103" s="9">
        <f t="shared" si="4"/>
        <v>94.34986889378223</v>
      </c>
    </row>
    <row r="104" spans="1:8" ht="30">
      <c r="A104" s="8" t="s">
        <v>9</v>
      </c>
      <c r="B104" s="5" t="s">
        <v>65</v>
      </c>
      <c r="C104" s="5" t="s">
        <v>1</v>
      </c>
      <c r="D104" s="6" t="s">
        <v>17</v>
      </c>
      <c r="E104" s="7" t="s">
        <v>141</v>
      </c>
      <c r="F104" s="9">
        <v>15009800</v>
      </c>
      <c r="G104" s="9">
        <v>15009800</v>
      </c>
      <c r="H104" s="9">
        <f t="shared" si="4"/>
        <v>100</v>
      </c>
    </row>
    <row r="105" spans="1:8" ht="45">
      <c r="A105" s="8" t="s">
        <v>9</v>
      </c>
      <c r="B105" s="5" t="s">
        <v>56</v>
      </c>
      <c r="C105" s="5" t="s">
        <v>1</v>
      </c>
      <c r="D105" s="6" t="s">
        <v>17</v>
      </c>
      <c r="E105" s="7" t="s">
        <v>142</v>
      </c>
      <c r="F105" s="9">
        <v>0</v>
      </c>
      <c r="G105" s="9">
        <v>-727215.35</v>
      </c>
      <c r="H105" s="9"/>
    </row>
    <row r="106" spans="1:8" ht="28.5" outlineLevel="5">
      <c r="A106" s="20" t="s">
        <v>10</v>
      </c>
      <c r="B106" s="17"/>
      <c r="C106" s="17"/>
      <c r="D106" s="18"/>
      <c r="E106" s="26" t="s">
        <v>49</v>
      </c>
      <c r="F106" s="15">
        <f>F107</f>
        <v>1398174554.87</v>
      </c>
      <c r="G106" s="15">
        <f>G107</f>
        <v>1413526517.72</v>
      </c>
      <c r="H106" s="15">
        <f aca="true" t="shared" si="5" ref="H106:H114">G106/F106*100</f>
        <v>101.09800044611936</v>
      </c>
    </row>
    <row r="107" spans="1:8" ht="15">
      <c r="A107" s="22"/>
      <c r="B107" s="32" t="s">
        <v>36</v>
      </c>
      <c r="C107" s="32" t="s">
        <v>1</v>
      </c>
      <c r="D107" s="33" t="s">
        <v>13</v>
      </c>
      <c r="E107" s="30" t="s">
        <v>37</v>
      </c>
      <c r="F107" s="31">
        <f>F108+F109+F110+F111+F112+F113+F114+F115+F116+F117+F118+F119+F120+F121</f>
        <v>1398174554.87</v>
      </c>
      <c r="G107" s="31">
        <f>G108+G109+G110+G111+G112+G113+G114+G115+G116+G117+G118+G119+G120+G121</f>
        <v>1413526517.72</v>
      </c>
      <c r="H107" s="31">
        <f t="shared" si="5"/>
        <v>101.09800044611936</v>
      </c>
    </row>
    <row r="108" spans="1:8" ht="90">
      <c r="A108" s="14" t="s">
        <v>10</v>
      </c>
      <c r="B108" s="5" t="s">
        <v>194</v>
      </c>
      <c r="C108" s="5" t="s">
        <v>1</v>
      </c>
      <c r="D108" s="6" t="s">
        <v>17</v>
      </c>
      <c r="E108" s="41" t="s">
        <v>195</v>
      </c>
      <c r="F108" s="13">
        <v>517100</v>
      </c>
      <c r="G108" s="13">
        <v>517100</v>
      </c>
      <c r="H108" s="13">
        <f>G108/F108*100</f>
        <v>100</v>
      </c>
    </row>
    <row r="109" spans="1:8" ht="60">
      <c r="A109" s="14" t="s">
        <v>10</v>
      </c>
      <c r="B109" s="5" t="s">
        <v>91</v>
      </c>
      <c r="C109" s="5" t="s">
        <v>1</v>
      </c>
      <c r="D109" s="6" t="s">
        <v>17</v>
      </c>
      <c r="E109" s="41" t="s">
        <v>147</v>
      </c>
      <c r="F109" s="13">
        <v>49521800</v>
      </c>
      <c r="G109" s="13">
        <v>48593431.98</v>
      </c>
      <c r="H109" s="13">
        <f>G109/F109*100</f>
        <v>98.12533466069488</v>
      </c>
    </row>
    <row r="110" spans="1:8" s="24" customFormat="1" ht="15">
      <c r="A110" s="42" t="s">
        <v>10</v>
      </c>
      <c r="B110" s="43" t="s">
        <v>54</v>
      </c>
      <c r="C110" s="43" t="s">
        <v>1</v>
      </c>
      <c r="D110" s="44" t="s">
        <v>17</v>
      </c>
      <c r="E110" s="50" t="s">
        <v>137</v>
      </c>
      <c r="F110" s="23">
        <v>73335866.87</v>
      </c>
      <c r="G110" s="23">
        <v>73335866.87</v>
      </c>
      <c r="H110" s="23">
        <f t="shared" si="5"/>
        <v>100</v>
      </c>
    </row>
    <row r="111" spans="1:8" ht="30.75" customHeight="1">
      <c r="A111" s="8" t="s">
        <v>10</v>
      </c>
      <c r="B111" s="5" t="s">
        <v>70</v>
      </c>
      <c r="C111" s="5" t="s">
        <v>1</v>
      </c>
      <c r="D111" s="6" t="s">
        <v>17</v>
      </c>
      <c r="E111" s="7" t="s">
        <v>138</v>
      </c>
      <c r="F111" s="9">
        <v>28621088</v>
      </c>
      <c r="G111" s="9">
        <v>27615751.27</v>
      </c>
      <c r="H111" s="9">
        <f t="shared" si="5"/>
        <v>96.48742657861224</v>
      </c>
    </row>
    <row r="112" spans="1:8" ht="45">
      <c r="A112" s="14" t="s">
        <v>10</v>
      </c>
      <c r="B112" s="2" t="s">
        <v>60</v>
      </c>
      <c r="C112" s="2" t="s">
        <v>1</v>
      </c>
      <c r="D112" s="6" t="s">
        <v>17</v>
      </c>
      <c r="E112" s="41" t="s">
        <v>148</v>
      </c>
      <c r="F112" s="13">
        <v>47396000</v>
      </c>
      <c r="G112" s="13">
        <v>44865267.53</v>
      </c>
      <c r="H112" s="13">
        <f t="shared" si="5"/>
        <v>94.66045136720399</v>
      </c>
    </row>
    <row r="113" spans="1:8" ht="75">
      <c r="A113" s="14" t="s">
        <v>10</v>
      </c>
      <c r="B113" s="2" t="s">
        <v>61</v>
      </c>
      <c r="C113" s="2" t="s">
        <v>1</v>
      </c>
      <c r="D113" s="6" t="s">
        <v>17</v>
      </c>
      <c r="E113" s="51" t="s">
        <v>149</v>
      </c>
      <c r="F113" s="13">
        <v>20108900</v>
      </c>
      <c r="G113" s="13">
        <v>15549291.4</v>
      </c>
      <c r="H113" s="13">
        <f t="shared" si="5"/>
        <v>77.3254200876229</v>
      </c>
    </row>
    <row r="114" spans="1:8" ht="15">
      <c r="A114" s="8" t="s">
        <v>10</v>
      </c>
      <c r="B114" s="5" t="s">
        <v>71</v>
      </c>
      <c r="C114" s="5" t="s">
        <v>1</v>
      </c>
      <c r="D114" s="6" t="s">
        <v>17</v>
      </c>
      <c r="E114" s="7" t="s">
        <v>150</v>
      </c>
      <c r="F114" s="9">
        <v>1129974500</v>
      </c>
      <c r="G114" s="9">
        <v>1154929500</v>
      </c>
      <c r="H114" s="13">
        <f t="shared" si="5"/>
        <v>102.20845691650564</v>
      </c>
    </row>
    <row r="115" spans="1:8" ht="75">
      <c r="A115" s="8" t="s">
        <v>10</v>
      </c>
      <c r="B115" s="5" t="s">
        <v>169</v>
      </c>
      <c r="C115" s="5" t="s">
        <v>1</v>
      </c>
      <c r="D115" s="6" t="s">
        <v>17</v>
      </c>
      <c r="E115" s="7" t="s">
        <v>170</v>
      </c>
      <c r="F115" s="9">
        <v>4273700</v>
      </c>
      <c r="G115" s="9">
        <v>4273700</v>
      </c>
      <c r="H115" s="13">
        <f>G115/F115*100</f>
        <v>100</v>
      </c>
    </row>
    <row r="116" spans="1:8" ht="120.75" customHeight="1">
      <c r="A116" s="8" t="s">
        <v>10</v>
      </c>
      <c r="B116" s="5" t="s">
        <v>92</v>
      </c>
      <c r="C116" s="5" t="s">
        <v>1</v>
      </c>
      <c r="D116" s="6" t="s">
        <v>17</v>
      </c>
      <c r="E116" s="7" t="s">
        <v>196</v>
      </c>
      <c r="F116" s="9">
        <v>43122300</v>
      </c>
      <c r="G116" s="9">
        <v>42677589.11</v>
      </c>
      <c r="H116" s="13">
        <f>G116/F116*100</f>
        <v>98.96872177504447</v>
      </c>
    </row>
    <row r="117" spans="1:8" ht="30">
      <c r="A117" s="8" t="s">
        <v>10</v>
      </c>
      <c r="B117" s="5" t="s">
        <v>65</v>
      </c>
      <c r="C117" s="5" t="s">
        <v>1</v>
      </c>
      <c r="D117" s="6" t="s">
        <v>17</v>
      </c>
      <c r="E117" s="7" t="s">
        <v>141</v>
      </c>
      <c r="F117" s="9">
        <v>1303300</v>
      </c>
      <c r="G117" s="9">
        <v>1180617.38</v>
      </c>
      <c r="H117" s="9">
        <f>G117/F117*100</f>
        <v>90.58677050563952</v>
      </c>
    </row>
    <row r="118" spans="1:8" ht="31.5" customHeight="1">
      <c r="A118" s="8" t="s">
        <v>10</v>
      </c>
      <c r="B118" s="5" t="s">
        <v>72</v>
      </c>
      <c r="C118" s="5" t="s">
        <v>38</v>
      </c>
      <c r="D118" s="6" t="s">
        <v>17</v>
      </c>
      <c r="E118" s="7" t="s">
        <v>151</v>
      </c>
      <c r="F118" s="9">
        <v>0</v>
      </c>
      <c r="G118" s="9">
        <v>37248.91</v>
      </c>
      <c r="H118" s="13"/>
    </row>
    <row r="119" spans="1:8" ht="75">
      <c r="A119" s="42" t="s">
        <v>10</v>
      </c>
      <c r="B119" s="43" t="s">
        <v>171</v>
      </c>
      <c r="C119" s="43" t="s">
        <v>1</v>
      </c>
      <c r="D119" s="44" t="s">
        <v>17</v>
      </c>
      <c r="E119" s="50" t="s">
        <v>173</v>
      </c>
      <c r="F119" s="23">
        <v>0</v>
      </c>
      <c r="G119" s="23">
        <v>-23965.48</v>
      </c>
      <c r="H119" s="23"/>
    </row>
    <row r="120" spans="1:8" ht="75">
      <c r="A120" s="42" t="s">
        <v>10</v>
      </c>
      <c r="B120" s="43" t="s">
        <v>172</v>
      </c>
      <c r="C120" s="43" t="s">
        <v>1</v>
      </c>
      <c r="D120" s="44" t="s">
        <v>17</v>
      </c>
      <c r="E120" s="50" t="s">
        <v>174</v>
      </c>
      <c r="F120" s="23">
        <v>0</v>
      </c>
      <c r="G120" s="23">
        <v>-23646.64</v>
      </c>
      <c r="H120" s="23"/>
    </row>
    <row r="121" spans="1:8" s="24" customFormat="1" ht="45">
      <c r="A121" s="42" t="s">
        <v>10</v>
      </c>
      <c r="B121" s="43" t="s">
        <v>56</v>
      </c>
      <c r="C121" s="43" t="s">
        <v>1</v>
      </c>
      <c r="D121" s="44" t="s">
        <v>17</v>
      </c>
      <c r="E121" s="50" t="s">
        <v>142</v>
      </c>
      <c r="F121" s="23">
        <v>0</v>
      </c>
      <c r="G121" s="23">
        <v>-1234.61</v>
      </c>
      <c r="H121" s="23"/>
    </row>
    <row r="122" spans="1:8" s="37" customFormat="1" ht="28.5" outlineLevel="5">
      <c r="A122" s="34" t="s">
        <v>11</v>
      </c>
      <c r="B122" s="35"/>
      <c r="C122" s="35"/>
      <c r="D122" s="36"/>
      <c r="E122" s="26" t="s">
        <v>50</v>
      </c>
      <c r="F122" s="38">
        <f>F123+F125</f>
        <v>50997041.68</v>
      </c>
      <c r="G122" s="38">
        <f>G123+G125</f>
        <v>50997041.68</v>
      </c>
      <c r="H122" s="38">
        <f aca="true" t="shared" si="6" ref="H122:H129">G122/F122*100</f>
        <v>100</v>
      </c>
    </row>
    <row r="123" spans="1:8" s="37" customFormat="1" ht="15" outlineLevel="5">
      <c r="A123" s="39"/>
      <c r="B123" s="32" t="s">
        <v>26</v>
      </c>
      <c r="C123" s="32" t="s">
        <v>1</v>
      </c>
      <c r="D123" s="33" t="s">
        <v>13</v>
      </c>
      <c r="E123" s="30" t="s">
        <v>25</v>
      </c>
      <c r="F123" s="31">
        <f>F124</f>
        <v>8375.02</v>
      </c>
      <c r="G123" s="31">
        <f>G124</f>
        <v>8375.02</v>
      </c>
      <c r="H123" s="31">
        <f t="shared" si="6"/>
        <v>100</v>
      </c>
    </row>
    <row r="124" spans="1:8" ht="31.5" customHeight="1">
      <c r="A124" s="8" t="s">
        <v>11</v>
      </c>
      <c r="B124" s="5" t="s">
        <v>42</v>
      </c>
      <c r="C124" s="5" t="s">
        <v>1</v>
      </c>
      <c r="D124" s="6" t="s">
        <v>7</v>
      </c>
      <c r="E124" s="4" t="s">
        <v>129</v>
      </c>
      <c r="F124" s="9">
        <v>8375.02</v>
      </c>
      <c r="G124" s="9">
        <v>8375.02</v>
      </c>
      <c r="H124" s="9">
        <f t="shared" si="6"/>
        <v>100</v>
      </c>
    </row>
    <row r="125" spans="1:8" ht="15">
      <c r="A125" s="22"/>
      <c r="B125" s="32" t="s">
        <v>36</v>
      </c>
      <c r="C125" s="32" t="s">
        <v>1</v>
      </c>
      <c r="D125" s="33" t="s">
        <v>13</v>
      </c>
      <c r="E125" s="30" t="s">
        <v>37</v>
      </c>
      <c r="F125" s="31">
        <f>F126+F127+F128+F129+F130</f>
        <v>50988666.66</v>
      </c>
      <c r="G125" s="31">
        <f>G126+G127+G128+G129+G130</f>
        <v>50988666.66</v>
      </c>
      <c r="H125" s="31">
        <f t="shared" si="6"/>
        <v>100</v>
      </c>
    </row>
    <row r="126" spans="1:8" ht="75">
      <c r="A126" s="8" t="s">
        <v>11</v>
      </c>
      <c r="B126" s="5" t="s">
        <v>153</v>
      </c>
      <c r="C126" s="5" t="s">
        <v>1</v>
      </c>
      <c r="D126" s="6" t="s">
        <v>17</v>
      </c>
      <c r="E126" s="7" t="s">
        <v>154</v>
      </c>
      <c r="F126" s="9">
        <v>1093400</v>
      </c>
      <c r="G126" s="9">
        <v>1093400</v>
      </c>
      <c r="H126" s="9">
        <f>G126/F126*100</f>
        <v>100</v>
      </c>
    </row>
    <row r="127" spans="1:8" ht="30">
      <c r="A127" s="8" t="s">
        <v>11</v>
      </c>
      <c r="B127" s="5" t="s">
        <v>62</v>
      </c>
      <c r="C127" s="5" t="s">
        <v>1</v>
      </c>
      <c r="D127" s="6" t="s">
        <v>17</v>
      </c>
      <c r="E127" s="7" t="s">
        <v>152</v>
      </c>
      <c r="F127" s="9">
        <v>9562985.61</v>
      </c>
      <c r="G127" s="9">
        <v>9562985.61</v>
      </c>
      <c r="H127" s="9">
        <f t="shared" si="6"/>
        <v>100</v>
      </c>
    </row>
    <row r="128" spans="1:8" ht="30">
      <c r="A128" s="8" t="s">
        <v>11</v>
      </c>
      <c r="B128" s="5" t="s">
        <v>197</v>
      </c>
      <c r="C128" s="5" t="s">
        <v>1</v>
      </c>
      <c r="D128" s="6" t="s">
        <v>17</v>
      </c>
      <c r="E128" s="7" t="s">
        <v>198</v>
      </c>
      <c r="F128" s="9">
        <v>5476106</v>
      </c>
      <c r="G128" s="9">
        <v>5476106</v>
      </c>
      <c r="H128" s="9">
        <f>G128/F128*100</f>
        <v>100</v>
      </c>
    </row>
    <row r="129" spans="1:8" ht="15">
      <c r="A129" s="8" t="s">
        <v>11</v>
      </c>
      <c r="B129" s="43" t="s">
        <v>54</v>
      </c>
      <c r="C129" s="43" t="s">
        <v>1</v>
      </c>
      <c r="D129" s="44" t="s">
        <v>17</v>
      </c>
      <c r="E129" s="50" t="s">
        <v>137</v>
      </c>
      <c r="F129" s="23">
        <v>24856175.05</v>
      </c>
      <c r="G129" s="23">
        <v>24856175.05</v>
      </c>
      <c r="H129" s="23">
        <f t="shared" si="6"/>
        <v>100</v>
      </c>
    </row>
    <row r="130" spans="1:8" ht="30">
      <c r="A130" s="8" t="s">
        <v>11</v>
      </c>
      <c r="B130" s="5" t="s">
        <v>65</v>
      </c>
      <c r="C130" s="5" t="s">
        <v>1</v>
      </c>
      <c r="D130" s="6" t="s">
        <v>17</v>
      </c>
      <c r="E130" s="7" t="s">
        <v>141</v>
      </c>
      <c r="F130" s="9">
        <v>10000000</v>
      </c>
      <c r="G130" s="9">
        <v>10000000</v>
      </c>
      <c r="H130" s="13">
        <f>G130/F130*100</f>
        <v>100</v>
      </c>
    </row>
    <row r="131" spans="1:8" s="37" customFormat="1" ht="18.75">
      <c r="A131" s="55" t="s">
        <v>12</v>
      </c>
      <c r="B131" s="55"/>
      <c r="C131" s="55"/>
      <c r="D131" s="55"/>
      <c r="E131" s="55"/>
      <c r="F131" s="40">
        <f>F9+F15+F35+F38+F41+F53+F56+F62+F65+F94+F106+F122</f>
        <v>3960033778.8799996</v>
      </c>
      <c r="G131" s="40">
        <f>G9+G15+G35+G38+G41+G53+G56+G62+G65+G94+G106+G122</f>
        <v>3992389115.48</v>
      </c>
      <c r="H131" s="40">
        <f>G131/F131*100</f>
        <v>100.81704698511817</v>
      </c>
    </row>
    <row r="132" spans="1:8" ht="15">
      <c r="A132" s="12"/>
      <c r="B132" s="12"/>
      <c r="C132" s="12"/>
      <c r="D132" s="12"/>
      <c r="E132" s="12"/>
      <c r="F132" s="25"/>
      <c r="G132" s="25"/>
      <c r="H132" s="25"/>
    </row>
    <row r="133" spans="5:7" ht="15">
      <c r="E133" s="52"/>
      <c r="F133" s="52"/>
      <c r="G133" s="11"/>
    </row>
    <row r="134" spans="1:8" ht="15.75">
      <c r="A134" s="21"/>
      <c r="B134" s="21"/>
      <c r="C134" s="21"/>
      <c r="D134" s="21"/>
      <c r="E134" s="21"/>
      <c r="F134" s="21"/>
      <c r="G134" s="21"/>
      <c r="H134" s="21"/>
    </row>
    <row r="135" spans="1:6" ht="15.75">
      <c r="A135" s="21"/>
      <c r="E135" s="21"/>
      <c r="F135" s="27"/>
    </row>
    <row r="138" spans="1:8" ht="15.75">
      <c r="A138" s="21"/>
      <c r="B138" s="21"/>
      <c r="C138" s="21"/>
      <c r="D138" s="21"/>
      <c r="E138" s="21"/>
      <c r="F138" s="21"/>
      <c r="G138" s="21"/>
      <c r="H138" s="21"/>
    </row>
    <row r="139" spans="1:6" ht="15.75">
      <c r="A139" s="21"/>
      <c r="E139" s="21"/>
      <c r="F139" s="27"/>
    </row>
    <row r="140" spans="1:8" ht="15.75">
      <c r="A140" s="21"/>
      <c r="B140" s="21"/>
      <c r="C140" s="21"/>
      <c r="D140" s="21"/>
      <c r="E140" s="21"/>
      <c r="F140" s="21"/>
      <c r="G140" s="21"/>
      <c r="H140" s="21"/>
    </row>
    <row r="143" spans="6:8" ht="15">
      <c r="F143" s="11"/>
      <c r="G143" s="11"/>
      <c r="H143" s="11"/>
    </row>
  </sheetData>
  <sheetProtection/>
  <mergeCells count="7">
    <mergeCell ref="E133:F133"/>
    <mergeCell ref="B8:D8"/>
    <mergeCell ref="A131:E131"/>
    <mergeCell ref="G1:H1"/>
    <mergeCell ref="E2:H2"/>
    <mergeCell ref="E3:H3"/>
    <mergeCell ref="A6:H6"/>
  </mergeCells>
  <printOptions/>
  <pageMargins left="0.7874015748031497" right="0.5905511811023623" top="0.5905511811023623" bottom="0.5905511811023623" header="0.3937007874015748" footer="0.5118110236220472"/>
  <pageSetup fitToHeight="1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Василюк Наталья Ильинична</cp:lastModifiedBy>
  <cp:lastPrinted>2024-03-26T11:12:07Z</cp:lastPrinted>
  <dcterms:created xsi:type="dcterms:W3CDTF">2012-02-14T14:26:26Z</dcterms:created>
  <dcterms:modified xsi:type="dcterms:W3CDTF">2024-03-26T11:12:12Z</dcterms:modified>
  <cp:category/>
  <cp:version/>
  <cp:contentType/>
  <cp:contentStatus/>
</cp:coreProperties>
</file>