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10.2021" sheetId="1" r:id="rId1"/>
  </sheets>
  <definedNames>
    <definedName name="_xlnm.Print_Titles" localSheetId="0">'на 01.10.2021'!$6:$7</definedName>
    <definedName name="_xlnm.Print_Area" localSheetId="0">'на 01.10.2021'!$A$1:$F$127</definedName>
  </definedNames>
  <calcPr fullCalcOnLoad="1"/>
</workbook>
</file>

<file path=xl/sharedStrings.xml><?xml version="1.0" encoding="utf-8"?>
<sst xmlns="http://schemas.openxmlformats.org/spreadsheetml/2006/main" count="392" uniqueCount="364">
  <si>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</si>
  <si>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</si>
  <si>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</si>
  <si>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</si>
  <si>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</si>
  <si>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</si>
  <si>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</si>
  <si>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</si>
  <si>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</si>
  <si>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</si>
  <si>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</si>
  <si>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</si>
  <si>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</si>
  <si>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</si>
  <si>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</si>
  <si>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</si>
  <si>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</si>
  <si>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</si>
  <si>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</si>
  <si>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</si>
  <si>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</si>
  <si>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</si>
  <si>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</si>
  <si>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</si>
  <si>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</si>
  <si>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</si>
  <si>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</si>
  <si>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</si>
  <si>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</si>
  <si>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</si>
  <si>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</si>
  <si>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</si>
  <si>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</si>
  <si>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</si>
  <si>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</si>
  <si>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</si>
  <si>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</si>
  <si>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</si>
  <si>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</si>
  <si>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</si>
  <si>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</si>
  <si>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</si>
  <si>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</si>
  <si>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</si>
  <si>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</si>
  <si>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</si>
  <si>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</si>
  <si>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</si>
  <si>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</si>
  <si>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</si>
  <si>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</si>
  <si>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</si>
  <si>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</si>
  <si>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</si>
  <si>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</si>
  <si>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</si>
  <si>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</si>
  <si>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</si>
  <si>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</si>
  <si>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</si>
  <si>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</si>
  <si>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</si>
  <si>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</si>
  <si>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</si>
  <si>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</si>
  <si>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</si>
  <si>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</si>
  <si>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</si>
  <si>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</si>
  <si>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</si>
  <si>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</si>
  <si>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</si>
  <si>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</si>
  <si>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</si>
  <si>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</si>
  <si>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</si>
  <si>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</si>
  <si>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</si>
  <si>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</si>
  <si>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</si>
  <si>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</si>
  <si>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</si>
  <si>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</si>
  <si>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</si>
  <si>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</si>
  <si>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</si>
  <si>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</si>
  <si>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</si>
  <si>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</si>
  <si>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</si>
  <si>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</si>
  <si>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</si>
  <si>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</si>
  <si>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</si>
  <si>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</si>
  <si>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</si>
  <si>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</si>
  <si>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</si>
  <si>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</si>
  <si>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</si>
  <si>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</si>
  <si>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</si>
  <si>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</si>
  <si>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</si>
  <si>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</si>
  <si>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</si>
  <si>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</si>
  <si>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</si>
  <si>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</si>
  <si>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</si>
  <si>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</si>
  <si>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</si>
  <si>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</si>
  <si>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</si>
  <si>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</si>
  <si>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</si>
  <si>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</si>
  <si>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</si>
  <si>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</si>
  <si>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</si>
  <si>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</si>
  <si>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</si>
  <si>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</si>
  <si>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</si>
  <si>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</si>
  <si>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</si>
  <si>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</si>
  <si>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</si>
  <si>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</si>
  <si>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</si>
  <si>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</si>
  <si>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</si>
  <si>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</si>
  <si>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</si>
  <si>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</si>
  <si>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</si>
  <si>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</si>
  <si>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</si>
  <si>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</si>
  <si>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</si>
  <si>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</si>
  <si>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</si>
  <si>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</si>
  <si>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</si>
  <si>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</si>
  <si>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</si>
  <si>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</si>
  <si>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</si>
  <si>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</si>
  <si>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</si>
  <si>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</si>
  <si>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</si>
  <si>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</si>
  <si>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</si>
  <si>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</si>
  <si>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</si>
  <si>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</si>
  <si>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</si>
  <si>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</si>
  <si>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</si>
  <si>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</si>
  <si>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</si>
  <si>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</si>
  <si>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</si>
  <si>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</si>
  <si>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</si>
  <si>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</si>
  <si>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</si>
  <si>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</si>
  <si>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</si>
  <si>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</si>
  <si>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</si>
  <si>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</si>
  <si>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</si>
  <si>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</si>
  <si>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</si>
  <si>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</si>
  <si>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</si>
  <si>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</si>
  <si>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</si>
  <si>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</si>
  <si>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</si>
  <si>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</si>
  <si>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</si>
  <si>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</si>
  <si>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</si>
  <si>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</si>
  <si>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</si>
  <si>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</si>
  <si>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Прочие безвозмездные поступления</t>
  </si>
  <si>
    <t>Прочие безвозмездные поступления в бюджеты городских округов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</si>
  <si>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</si>
  <si>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</si>
  <si>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</si>
  <si>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</si>
  <si>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</si>
  <si>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</si>
  <si>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</si>
  <si>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</si>
  <si>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</si>
  <si>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</si>
  <si>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</si>
  <si>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</si>
  <si>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</si>
  <si>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</si>
  <si>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</si>
  <si>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</si>
  <si>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</si>
  <si>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</si>
  <si>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</si>
  <si>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</si>
  <si>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</si>
  <si>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</si>
  <si>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</si>
  <si>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</si>
  <si>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000 2 07 00000 00 0000 150</t>
  </si>
  <si>
    <t>000 2 07 04000 04 0000 150</t>
  </si>
  <si>
    <t>000 2 07 04050 04 0000 150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</si>
  <si>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</si>
  <si>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</si>
  <si>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</si>
  <si>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</si>
  <si>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</si>
  <si>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</si>
  <si>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</si>
  <si>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</si>
  <si>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</si>
  <si>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</si>
  <si>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</si>
  <si>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</si>
  <si>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</si>
  <si>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</si>
  <si>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</si>
  <si>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</si>
  <si>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</si>
  <si>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</si>
  <si>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</si>
  <si>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</si>
  <si>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</si>
  <si>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</si>
  <si>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</si>
  <si>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</si>
  <si>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</si>
  <si>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</si>
  <si>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</si>
  <si>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</si>
  <si>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</si>
  <si>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</si>
  <si>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</si>
  <si>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</si>
  <si>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</si>
  <si>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</si>
  <si>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</si>
  <si>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</si>
  <si>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000 2 02 20077 00 0000 150</t>
  </si>
  <si>
    <t>000 2 02 20077 04 0000 150</t>
  </si>
  <si>
    <t>000 2 02 35469 00 0000 150</t>
  </si>
  <si>
    <t>Субвенции бюджетам на проведение Всероссийской переписи населения 2020 года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</si>
  <si>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</si>
  <si>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</si>
  <si>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</si>
  <si>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</si>
  <si>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</si>
  <si>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</si>
  <si>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</si>
  <si>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</si>
  <si>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</si>
  <si>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</si>
  <si>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</si>
  <si>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</si>
  <si>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</si>
  <si>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</si>
  <si>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</si>
  <si>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</si>
  <si>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</si>
  <si>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</si>
  <si>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</si>
  <si>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</si>
  <si>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</si>
  <si>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</si>
  <si>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</si>
  <si>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</si>
  <si>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</si>
  <si>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</si>
  <si>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</si>
  <si>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</si>
  <si>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</si>
  <si>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</si>
  <si>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</si>
  <si>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</si>
  <si>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</si>
  <si>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</si>
  <si>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</si>
  <si>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</si>
  <si>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</si>
  <si>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</si>
  <si>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</si>
  <si>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</si>
  <si>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</si>
  <si>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</si>
  <si>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</si>
  <si>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</si>
  <si>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</si>
  <si>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</si>
  <si>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</si>
  <si>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</si>
  <si>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</si>
  <si>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</si>
  <si>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</si>
  <si>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</si>
  <si>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</si>
  <si>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</si>
  <si>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</si>
  <si>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000 2 02 25299 04 0000 150</t>
  </si>
  <si>
    <t>000 2 02 25299 00 0000 150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</si>
  <si>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</si>
  <si>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</si>
  <si>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000 2 02 25519 04 0000 150</t>
  </si>
  <si>
    <t>000 2 02 25519 00 0000 150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</si>
  <si>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</si>
  <si>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</si>
  <si>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</si>
  <si>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</si>
  <si>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</si>
  <si>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</si>
  <si>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Утверждено решением Совета депутатов от 20.05.2021 г. № 28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</si>
  <si>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</si>
  <si>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</si>
  <si>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</si>
  <si>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</si>
  <si>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</si>
  <si>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</si>
  <si>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</si>
  <si>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</si>
  <si>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</si>
  <si>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</si>
  <si>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</si>
  <si>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</si>
  <si>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</si>
  <si>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</si>
  <si>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</si>
  <si>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</si>
  <si>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</si>
  <si>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</si>
  <si>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</si>
  <si>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</si>
  <si>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</si>
  <si>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</si>
  <si>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</si>
  <si>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</si>
  <si>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</si>
  <si>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</si>
  <si>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000 2 02 20216 04 0000 150</t>
  </si>
  <si>
    <t>000 2 02 20216 00 0000 150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</si>
  <si>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</si>
  <si>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</si>
  <si>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</si>
  <si>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</si>
  <si>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Анализ поступления доходов местного бюджета ЗАТО Александровск по состоянию на 01.10.2021 г.</t>
  </si>
  <si>
    <t>Исполнение по состоянию на 01.10.2021</t>
  </si>
  <si>
    <t>000 1 16 01330 01 0000 140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</si>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</sst>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4"/>
  <sheetViews>
    <sheetView tabSelected="1" workbookViewId="0" topLeftCell="A32">
      <selection activeCell="O36" sqref="O36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9.125" style="2" customWidth="1"/>
    <col min="8" max="8" width="17.1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358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325</v>
      </c>
      <c r="D8" s="1" t="s">
        <v>359</v>
      </c>
      <c r="E8" s="1" t="s">
        <v>154</v>
      </c>
      <c r="F8" s="1" t="s">
        <v>155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C11+C52</f>
        <v>903647288.89</v>
      </c>
      <c r="D10" s="36">
        <f>D11+D52</f>
        <v>637049030.7200001</v>
      </c>
      <c r="E10" s="36">
        <f>E11+E52</f>
        <v>266626541.96999997</v>
      </c>
      <c r="F10" s="58">
        <f>D10/C10</f>
        <v>0.7049753134350935</v>
      </c>
      <c r="H10" s="4"/>
    </row>
    <row r="11" spans="1:6" ht="13.5">
      <c r="A11" s="29"/>
      <c r="B11" s="30" t="s">
        <v>91</v>
      </c>
      <c r="C11" s="31">
        <f>C13+C25+C39+C47+C19</f>
        <v>789051082.93</v>
      </c>
      <c r="D11" s="31">
        <f>D13+D25+D39+D47+D19</f>
        <v>563179057.7700001</v>
      </c>
      <c r="E11" s="31">
        <f>E13+E25+E39+E47+E19</f>
        <v>225872025.15999997</v>
      </c>
      <c r="F11" s="59">
        <f>D11/C11</f>
        <v>0.7137422024423761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6" ht="12.75">
      <c r="A13" s="43" t="s">
        <v>93</v>
      </c>
      <c r="B13" s="44" t="s">
        <v>94</v>
      </c>
      <c r="C13" s="45">
        <f>C14</f>
        <v>715076890.53</v>
      </c>
      <c r="D13" s="45">
        <f>D14</f>
        <v>517689519.86</v>
      </c>
      <c r="E13" s="45">
        <f>E14</f>
        <v>197387370.66999996</v>
      </c>
      <c r="F13" s="61">
        <f aca="true" t="shared" si="0" ref="F13:F23">D13/C13</f>
        <v>0.7239634320671438</v>
      </c>
    </row>
    <row r="14" spans="1:6" ht="12.75">
      <c r="A14" s="14" t="s">
        <v>95</v>
      </c>
      <c r="B14" s="15" t="s">
        <v>96</v>
      </c>
      <c r="C14" s="16">
        <f>C15+C16+C17+C18</f>
        <v>715076890.53</v>
      </c>
      <c r="D14" s="16">
        <f>D15+D16+D17+D18</f>
        <v>517689519.86</v>
      </c>
      <c r="E14" s="16">
        <f>C14-D14</f>
        <v>197387370.66999996</v>
      </c>
      <c r="F14" s="62">
        <f t="shared" si="0"/>
        <v>0.7239634320671438</v>
      </c>
    </row>
    <row r="15" spans="1:6" ht="79.5">
      <c r="A15" s="8" t="s">
        <v>28</v>
      </c>
      <c r="B15" s="17" t="s">
        <v>111</v>
      </c>
      <c r="C15" s="33">
        <v>713850137.53</v>
      </c>
      <c r="D15" s="33">
        <v>513742135.62</v>
      </c>
      <c r="E15" s="33">
        <f>C15-D15</f>
        <v>200108001.90999997</v>
      </c>
      <c r="F15" s="63">
        <f t="shared" si="0"/>
        <v>0.7196778547912092</v>
      </c>
    </row>
    <row r="16" spans="1:6" ht="118.5" customHeight="1">
      <c r="A16" s="8" t="s">
        <v>29</v>
      </c>
      <c r="B16" s="19" t="s">
        <v>30</v>
      </c>
      <c r="C16" s="33">
        <v>391950</v>
      </c>
      <c r="D16" s="33">
        <v>274914.99</v>
      </c>
      <c r="E16" s="33">
        <f>C16-D16</f>
        <v>117035.01000000001</v>
      </c>
      <c r="F16" s="63">
        <f t="shared" si="0"/>
        <v>0.701403214695752</v>
      </c>
    </row>
    <row r="17" spans="1:6" ht="51">
      <c r="A17" s="37" t="s">
        <v>31</v>
      </c>
      <c r="B17" s="38" t="s">
        <v>32</v>
      </c>
      <c r="C17" s="33">
        <v>834803</v>
      </c>
      <c r="D17" s="33">
        <v>1463700.95</v>
      </c>
      <c r="E17" s="33">
        <f>C17-D17</f>
        <v>-628897.95</v>
      </c>
      <c r="F17" s="63">
        <f t="shared" si="0"/>
        <v>1.7533489338203145</v>
      </c>
    </row>
    <row r="18" spans="1:6" ht="102">
      <c r="A18" s="37" t="s">
        <v>326</v>
      </c>
      <c r="B18" s="38" t="s">
        <v>327</v>
      </c>
      <c r="C18" s="33">
        <v>0</v>
      </c>
      <c r="D18" s="33">
        <v>2208768.3</v>
      </c>
      <c r="E18" s="33">
        <f>C18-D18</f>
        <v>-2208768.3</v>
      </c>
      <c r="F18" s="63" t="s">
        <v>147</v>
      </c>
    </row>
    <row r="19" spans="1:6" ht="25.5">
      <c r="A19" s="43" t="s">
        <v>33</v>
      </c>
      <c r="B19" s="46" t="s">
        <v>34</v>
      </c>
      <c r="C19" s="45">
        <f>C20</f>
        <v>8648749.4</v>
      </c>
      <c r="D19" s="45">
        <f>D20</f>
        <v>6290711.680000001</v>
      </c>
      <c r="E19" s="45">
        <f>E20</f>
        <v>2358037.7199999997</v>
      </c>
      <c r="F19" s="61">
        <f t="shared" si="0"/>
        <v>0.7273550647680924</v>
      </c>
    </row>
    <row r="20" spans="1:6" ht="38.25">
      <c r="A20" s="14" t="s">
        <v>35</v>
      </c>
      <c r="B20" s="20" t="s">
        <v>36</v>
      </c>
      <c r="C20" s="16">
        <f>C21+C22+C23+C24</f>
        <v>8648749.4</v>
      </c>
      <c r="D20" s="42">
        <f>D21+D22+D23+D24</f>
        <v>6290711.680000001</v>
      </c>
      <c r="E20" s="16">
        <f>E21+E22+E23+E24</f>
        <v>2358037.7199999997</v>
      </c>
      <c r="F20" s="62">
        <f t="shared" si="0"/>
        <v>0.7273550647680924</v>
      </c>
    </row>
    <row r="21" spans="1:8" s="39" customFormat="1" ht="119.25" customHeight="1">
      <c r="A21" s="37" t="s">
        <v>148</v>
      </c>
      <c r="B21" s="38" t="s">
        <v>328</v>
      </c>
      <c r="C21" s="33">
        <v>3986929.1</v>
      </c>
      <c r="D21" s="33">
        <v>2853289.36</v>
      </c>
      <c r="E21" s="33">
        <f>C21-D21</f>
        <v>1133639.7400000002</v>
      </c>
      <c r="F21" s="63">
        <f t="shared" si="0"/>
        <v>0.7156609230899039</v>
      </c>
      <c r="H21" s="57"/>
    </row>
    <row r="22" spans="1:8" s="39" customFormat="1" ht="134.25" customHeight="1">
      <c r="A22" s="37" t="s">
        <v>149</v>
      </c>
      <c r="B22" s="38" t="s">
        <v>329</v>
      </c>
      <c r="C22" s="33">
        <v>20007.3</v>
      </c>
      <c r="D22" s="33">
        <v>20394.38</v>
      </c>
      <c r="E22" s="33">
        <f>C22-D22</f>
        <v>-387.08000000000175</v>
      </c>
      <c r="F22" s="63">
        <f t="shared" si="0"/>
        <v>1.019346938367496</v>
      </c>
      <c r="H22" s="57"/>
    </row>
    <row r="23" spans="1:11" s="39" customFormat="1" ht="120.75" customHeight="1">
      <c r="A23" s="37" t="s">
        <v>150</v>
      </c>
      <c r="B23" s="38" t="s">
        <v>330</v>
      </c>
      <c r="C23" s="33">
        <v>4641813</v>
      </c>
      <c r="D23" s="33">
        <v>3920734.16</v>
      </c>
      <c r="E23" s="33">
        <f>C23-D23</f>
        <v>721078.8399999999</v>
      </c>
      <c r="F23" s="63">
        <f t="shared" si="0"/>
        <v>0.8446557756635177</v>
      </c>
      <c r="K23" s="57"/>
    </row>
    <row r="24" spans="1:6" ht="119.25" customHeight="1">
      <c r="A24" s="8" t="s">
        <v>151</v>
      </c>
      <c r="B24" s="19" t="s">
        <v>331</v>
      </c>
      <c r="C24" s="33">
        <v>0</v>
      </c>
      <c r="D24" s="33">
        <v>-503706.22</v>
      </c>
      <c r="E24" s="33">
        <f>C24-D24</f>
        <v>503706.22</v>
      </c>
      <c r="F24" s="63" t="s">
        <v>147</v>
      </c>
    </row>
    <row r="25" spans="1:6" ht="12.75">
      <c r="A25" s="43" t="s">
        <v>97</v>
      </c>
      <c r="B25" s="44" t="s">
        <v>98</v>
      </c>
      <c r="C25" s="45">
        <f>C26+C34+C38</f>
        <v>44361000</v>
      </c>
      <c r="D25" s="45">
        <f>D26+D34+D38</f>
        <v>27688308.560000002</v>
      </c>
      <c r="E25" s="45">
        <f>E26+E34+E38</f>
        <v>16672691.440000001</v>
      </c>
      <c r="F25" s="61">
        <f aca="true" t="shared" si="1" ref="F25:F31">D25/C25</f>
        <v>0.6241588007484051</v>
      </c>
    </row>
    <row r="26" spans="1:6" ht="25.5">
      <c r="A26" s="14" t="s">
        <v>99</v>
      </c>
      <c r="B26" s="21" t="s">
        <v>100</v>
      </c>
      <c r="C26" s="16">
        <f>C27+C30+C33</f>
        <v>39670000</v>
      </c>
      <c r="D26" s="42">
        <f>D27+D30+D33</f>
        <v>23886275.28</v>
      </c>
      <c r="E26" s="16">
        <f>E27+E30+E33</f>
        <v>15783724.72</v>
      </c>
      <c r="F26" s="62">
        <f t="shared" si="1"/>
        <v>0.6021244083690447</v>
      </c>
    </row>
    <row r="27" spans="1:6" ht="38.25">
      <c r="A27" s="8" t="s">
        <v>37</v>
      </c>
      <c r="B27" s="19" t="s">
        <v>38</v>
      </c>
      <c r="C27" s="18">
        <f>C28+C29</f>
        <v>20175360</v>
      </c>
      <c r="D27" s="33">
        <f>D28+D29</f>
        <v>10553371.89</v>
      </c>
      <c r="E27" s="18">
        <f>E28+E29</f>
        <v>9621988.11</v>
      </c>
      <c r="F27" s="64">
        <f t="shared" si="1"/>
        <v>0.5230822096854778</v>
      </c>
    </row>
    <row r="28" spans="1:10" ht="38.25">
      <c r="A28" s="8" t="s">
        <v>39</v>
      </c>
      <c r="B28" s="19" t="s">
        <v>38</v>
      </c>
      <c r="C28" s="18">
        <v>20175360</v>
      </c>
      <c r="D28" s="33">
        <v>10555662.63</v>
      </c>
      <c r="E28" s="33">
        <f>C28-D28</f>
        <v>9619697.37</v>
      </c>
      <c r="F28" s="64">
        <f t="shared" si="1"/>
        <v>0.5231957511538828</v>
      </c>
      <c r="J28" s="4"/>
    </row>
    <row r="29" spans="1:10" ht="51">
      <c r="A29" s="8" t="s">
        <v>112</v>
      </c>
      <c r="B29" s="19" t="s">
        <v>113</v>
      </c>
      <c r="C29" s="18">
        <v>0</v>
      </c>
      <c r="D29" s="33">
        <v>-2290.74</v>
      </c>
      <c r="E29" s="33">
        <f>C29-D29</f>
        <v>2290.74</v>
      </c>
      <c r="F29" s="64" t="s">
        <v>147</v>
      </c>
      <c r="J29" s="4"/>
    </row>
    <row r="30" spans="1:10" ht="38.25">
      <c r="A30" s="8" t="s">
        <v>40</v>
      </c>
      <c r="B30" s="19" t="s">
        <v>41</v>
      </c>
      <c r="C30" s="18">
        <f>C31+C32</f>
        <v>19494640</v>
      </c>
      <c r="D30" s="33">
        <f>D31+D32</f>
        <v>13336118.969999999</v>
      </c>
      <c r="E30" s="33">
        <f>E31+E32</f>
        <v>6158521.03</v>
      </c>
      <c r="F30" s="64">
        <f t="shared" si="1"/>
        <v>0.6840915744019894</v>
      </c>
      <c r="J30" s="4"/>
    </row>
    <row r="31" spans="1:10" ht="65.25" customHeight="1">
      <c r="A31" s="8" t="s">
        <v>42</v>
      </c>
      <c r="B31" s="19" t="s">
        <v>332</v>
      </c>
      <c r="C31" s="18">
        <v>19494640</v>
      </c>
      <c r="D31" s="33">
        <v>13349134.94</v>
      </c>
      <c r="E31" s="33">
        <f>C31-D31</f>
        <v>6145505.0600000005</v>
      </c>
      <c r="F31" s="64">
        <f t="shared" si="1"/>
        <v>0.6847592435664367</v>
      </c>
      <c r="J31" s="4"/>
    </row>
    <row r="32" spans="1:10" ht="63.75">
      <c r="A32" s="8" t="s">
        <v>115</v>
      </c>
      <c r="B32" s="19" t="s">
        <v>114</v>
      </c>
      <c r="C32" s="18">
        <v>0</v>
      </c>
      <c r="D32" s="33">
        <v>-13015.97</v>
      </c>
      <c r="E32" s="33">
        <f>C32-D32</f>
        <v>13015.97</v>
      </c>
      <c r="F32" s="64" t="s">
        <v>147</v>
      </c>
      <c r="J32" s="4"/>
    </row>
    <row r="33" spans="1:10" ht="38.25">
      <c r="A33" s="8" t="s">
        <v>43</v>
      </c>
      <c r="B33" s="19" t="s">
        <v>143</v>
      </c>
      <c r="C33" s="18">
        <v>0</v>
      </c>
      <c r="D33" s="33">
        <v>-3215.58</v>
      </c>
      <c r="E33" s="33">
        <f>C33-D33</f>
        <v>3215.58</v>
      </c>
      <c r="F33" s="64" t="s">
        <v>147</v>
      </c>
      <c r="J33" s="4"/>
    </row>
    <row r="34" spans="1:10" s="22" customFormat="1" ht="25.5">
      <c r="A34" s="14" t="s">
        <v>101</v>
      </c>
      <c r="B34" s="21" t="s">
        <v>102</v>
      </c>
      <c r="C34" s="16">
        <f>C35+C36</f>
        <v>3499000</v>
      </c>
      <c r="D34" s="42">
        <f>D35+D36</f>
        <v>3090312.2800000003</v>
      </c>
      <c r="E34" s="42">
        <f>E35+E36</f>
        <v>408687.7199999999</v>
      </c>
      <c r="F34" s="65">
        <f aca="true" t="shared" si="2" ref="F34:F44">D34/C34</f>
        <v>0.8831987082023436</v>
      </c>
      <c r="H34" s="2"/>
      <c r="J34" s="4"/>
    </row>
    <row r="35" spans="1:10" s="22" customFormat="1" ht="25.5">
      <c r="A35" s="8" t="s">
        <v>44</v>
      </c>
      <c r="B35" s="19" t="s">
        <v>45</v>
      </c>
      <c r="C35" s="18">
        <v>3499000</v>
      </c>
      <c r="D35" s="33">
        <v>3092297.85</v>
      </c>
      <c r="E35" s="33">
        <f>C35-D35</f>
        <v>406702.1499999999</v>
      </c>
      <c r="F35" s="63">
        <f t="shared" si="2"/>
        <v>0.8837661760503002</v>
      </c>
      <c r="H35" s="2"/>
      <c r="J35" s="4"/>
    </row>
    <row r="36" spans="1:10" s="22" customFormat="1" ht="38.25">
      <c r="A36" s="8" t="s">
        <v>46</v>
      </c>
      <c r="B36" s="19" t="s">
        <v>47</v>
      </c>
      <c r="C36" s="33">
        <v>0</v>
      </c>
      <c r="D36" s="33">
        <v>-1985.57</v>
      </c>
      <c r="E36" s="33">
        <f>C36-D36</f>
        <v>1985.57</v>
      </c>
      <c r="F36" s="63" t="s">
        <v>147</v>
      </c>
      <c r="H36" s="2"/>
      <c r="J36" s="4"/>
    </row>
    <row r="37" spans="1:10" s="22" customFormat="1" ht="25.5">
      <c r="A37" s="14" t="s">
        <v>48</v>
      </c>
      <c r="B37" s="21" t="s">
        <v>49</v>
      </c>
      <c r="C37" s="16">
        <f>C38</f>
        <v>1192000</v>
      </c>
      <c r="D37" s="42">
        <f>D38</f>
        <v>711721</v>
      </c>
      <c r="E37" s="16">
        <f>E38</f>
        <v>480279</v>
      </c>
      <c r="F37" s="62">
        <f t="shared" si="2"/>
        <v>0.5970813758389262</v>
      </c>
      <c r="H37" s="2"/>
      <c r="J37" s="4"/>
    </row>
    <row r="38" spans="1:10" ht="38.25">
      <c r="A38" s="8" t="s">
        <v>103</v>
      </c>
      <c r="B38" s="23" t="s">
        <v>104</v>
      </c>
      <c r="C38" s="18">
        <v>1192000</v>
      </c>
      <c r="D38" s="33">
        <v>711721</v>
      </c>
      <c r="E38" s="18">
        <f>C38-D38</f>
        <v>480279</v>
      </c>
      <c r="F38" s="64">
        <f t="shared" si="2"/>
        <v>0.5970813758389262</v>
      </c>
      <c r="J38" s="4"/>
    </row>
    <row r="39" spans="1:6" ht="12.75">
      <c r="A39" s="43" t="s">
        <v>105</v>
      </c>
      <c r="B39" s="44" t="s">
        <v>106</v>
      </c>
      <c r="C39" s="45">
        <f>C40+C42</f>
        <v>10119793</v>
      </c>
      <c r="D39" s="45">
        <f>D40+D42</f>
        <v>4477088.23</v>
      </c>
      <c r="E39" s="45">
        <f>E40+E42</f>
        <v>5642704.77</v>
      </c>
      <c r="F39" s="61">
        <f t="shared" si="2"/>
        <v>0.4424090720037456</v>
      </c>
    </row>
    <row r="40" spans="1:6" ht="12.75">
      <c r="A40" s="14" t="s">
        <v>50</v>
      </c>
      <c r="B40" s="21" t="s">
        <v>51</v>
      </c>
      <c r="C40" s="16">
        <f>C41</f>
        <v>4069793</v>
      </c>
      <c r="D40" s="42">
        <f>D41</f>
        <v>961489.32</v>
      </c>
      <c r="E40" s="42">
        <f>E41</f>
        <v>3108303.68</v>
      </c>
      <c r="F40" s="65">
        <f t="shared" si="2"/>
        <v>0.23625017783459748</v>
      </c>
    </row>
    <row r="41" spans="1:6" ht="51">
      <c r="A41" s="8" t="s">
        <v>107</v>
      </c>
      <c r="B41" s="24" t="s">
        <v>108</v>
      </c>
      <c r="C41" s="18">
        <v>4069793</v>
      </c>
      <c r="D41" s="33">
        <v>961489.32</v>
      </c>
      <c r="E41" s="33">
        <f>C41-D41</f>
        <v>3108303.68</v>
      </c>
      <c r="F41" s="63">
        <f t="shared" si="2"/>
        <v>0.23625017783459748</v>
      </c>
    </row>
    <row r="42" spans="1:6" ht="12.75">
      <c r="A42" s="14" t="s">
        <v>109</v>
      </c>
      <c r="B42" s="21" t="s">
        <v>1</v>
      </c>
      <c r="C42" s="16">
        <f>C43+C45</f>
        <v>6050000</v>
      </c>
      <c r="D42" s="42">
        <f>D43+D45</f>
        <v>3515598.91</v>
      </c>
      <c r="E42" s="16">
        <f>E43+E45</f>
        <v>2534401.09</v>
      </c>
      <c r="F42" s="62">
        <f t="shared" si="2"/>
        <v>0.5810907289256199</v>
      </c>
    </row>
    <row r="43" spans="1:8" ht="12.75">
      <c r="A43" s="37" t="s">
        <v>144</v>
      </c>
      <c r="B43" s="38" t="s">
        <v>126</v>
      </c>
      <c r="C43" s="18">
        <f>C44</f>
        <v>6050000</v>
      </c>
      <c r="D43" s="33">
        <f>D44</f>
        <v>3531416.89</v>
      </c>
      <c r="E43" s="33">
        <f>E44</f>
        <v>2518583.11</v>
      </c>
      <c r="F43" s="63">
        <f t="shared" si="2"/>
        <v>0.5837052710743802</v>
      </c>
      <c r="H43" s="4"/>
    </row>
    <row r="44" spans="1:6" ht="38.25">
      <c r="A44" s="37" t="s">
        <v>127</v>
      </c>
      <c r="B44" s="38" t="s">
        <v>128</v>
      </c>
      <c r="C44" s="33">
        <v>6050000</v>
      </c>
      <c r="D44" s="33">
        <v>3531416.89</v>
      </c>
      <c r="E44" s="33">
        <f>C44-D44</f>
        <v>2518583.11</v>
      </c>
      <c r="F44" s="63">
        <f t="shared" si="2"/>
        <v>0.5837052710743802</v>
      </c>
    </row>
    <row r="45" spans="1:6" ht="12.75">
      <c r="A45" s="37" t="s">
        <v>129</v>
      </c>
      <c r="B45" s="38" t="s">
        <v>130</v>
      </c>
      <c r="C45" s="33">
        <f>C46</f>
        <v>0</v>
      </c>
      <c r="D45" s="33">
        <f>D46</f>
        <v>-15817.98</v>
      </c>
      <c r="E45" s="33">
        <f>E46</f>
        <v>15817.98</v>
      </c>
      <c r="F45" s="63" t="s">
        <v>147</v>
      </c>
    </row>
    <row r="46" spans="1:6" ht="38.25">
      <c r="A46" s="37" t="s">
        <v>131</v>
      </c>
      <c r="B46" s="38" t="s">
        <v>132</v>
      </c>
      <c r="C46" s="33">
        <v>0</v>
      </c>
      <c r="D46" s="33">
        <v>-15817.98</v>
      </c>
      <c r="E46" s="33">
        <f>C46-D46</f>
        <v>15817.98</v>
      </c>
      <c r="F46" s="63" t="s">
        <v>147</v>
      </c>
    </row>
    <row r="47" spans="1:6" ht="12.75">
      <c r="A47" s="43" t="s">
        <v>2</v>
      </c>
      <c r="B47" s="44" t="s">
        <v>3</v>
      </c>
      <c r="C47" s="45">
        <f>C48+C50</f>
        <v>10844650</v>
      </c>
      <c r="D47" s="45">
        <f>D48+D50</f>
        <v>7033429.44</v>
      </c>
      <c r="E47" s="45">
        <f>E48+E50</f>
        <v>3811220.5599999996</v>
      </c>
      <c r="F47" s="61">
        <f aca="true" t="shared" si="3" ref="F47:F55">D47/C47</f>
        <v>0.6485621426233212</v>
      </c>
    </row>
    <row r="48" spans="1:6" ht="38.25">
      <c r="A48" s="14" t="s">
        <v>52</v>
      </c>
      <c r="B48" s="20" t="s">
        <v>53</v>
      </c>
      <c r="C48" s="16">
        <f>C49</f>
        <v>10824650</v>
      </c>
      <c r="D48" s="42">
        <f>D49</f>
        <v>7003429.44</v>
      </c>
      <c r="E48" s="16">
        <f>E49</f>
        <v>3821220.5599999996</v>
      </c>
      <c r="F48" s="62">
        <f t="shared" si="3"/>
        <v>0.6469889964109694</v>
      </c>
    </row>
    <row r="49" spans="1:9" ht="51">
      <c r="A49" s="8" t="s">
        <v>54</v>
      </c>
      <c r="B49" s="19" t="s">
        <v>55</v>
      </c>
      <c r="C49" s="18">
        <v>10824650</v>
      </c>
      <c r="D49" s="33">
        <v>7003429.44</v>
      </c>
      <c r="E49" s="18">
        <f>C49-D49</f>
        <v>3821220.5599999996</v>
      </c>
      <c r="F49" s="64">
        <f t="shared" si="3"/>
        <v>0.6469889964109694</v>
      </c>
      <c r="I49" s="4"/>
    </row>
    <row r="50" spans="1:6" ht="38.25">
      <c r="A50" s="14" t="s">
        <v>56</v>
      </c>
      <c r="B50" s="20" t="s">
        <v>57</v>
      </c>
      <c r="C50" s="42">
        <f>C51</f>
        <v>20000</v>
      </c>
      <c r="D50" s="42">
        <f>D51</f>
        <v>30000</v>
      </c>
      <c r="E50" s="42">
        <f>E51</f>
        <v>-10000</v>
      </c>
      <c r="F50" s="64">
        <f t="shared" si="3"/>
        <v>1.5</v>
      </c>
    </row>
    <row r="51" spans="1:6" ht="25.5">
      <c r="A51" s="8" t="s">
        <v>58</v>
      </c>
      <c r="B51" s="19" t="s">
        <v>59</v>
      </c>
      <c r="C51" s="33">
        <v>20000</v>
      </c>
      <c r="D51" s="33">
        <v>30000</v>
      </c>
      <c r="E51" s="33">
        <f>C51-D51</f>
        <v>-10000</v>
      </c>
      <c r="F51" s="64">
        <f t="shared" si="3"/>
        <v>1.5</v>
      </c>
    </row>
    <row r="52" spans="1:6" ht="13.5">
      <c r="A52" s="29"/>
      <c r="B52" s="32" t="s">
        <v>4</v>
      </c>
      <c r="C52" s="31">
        <f>C53+C67+C74+C83+C87+C126</f>
        <v>114596205.96</v>
      </c>
      <c r="D52" s="31">
        <f>D53+D67+D74+D83+D87+D126</f>
        <v>73869972.95000002</v>
      </c>
      <c r="E52" s="31">
        <f>E53+E67+E74+E83+E87+E126</f>
        <v>40754516.81</v>
      </c>
      <c r="F52" s="59">
        <f t="shared" si="3"/>
        <v>0.6446109828084925</v>
      </c>
    </row>
    <row r="53" spans="1:6" ht="38.25">
      <c r="A53" s="47" t="s">
        <v>5</v>
      </c>
      <c r="B53" s="48" t="s">
        <v>6</v>
      </c>
      <c r="C53" s="45">
        <f>C54+C61+C64</f>
        <v>92130555.94</v>
      </c>
      <c r="D53" s="45">
        <f>D54+D61+D64</f>
        <v>61343555.69</v>
      </c>
      <c r="E53" s="45">
        <f>E54+E61+E64</f>
        <v>30787000.25</v>
      </c>
      <c r="F53" s="61">
        <f t="shared" si="3"/>
        <v>0.6658329048828271</v>
      </c>
    </row>
    <row r="54" spans="1:6" ht="89.25">
      <c r="A54" s="14" t="s">
        <v>7</v>
      </c>
      <c r="B54" s="25" t="s">
        <v>23</v>
      </c>
      <c r="C54" s="16">
        <f>C55+C57+C59</f>
        <v>21038500.28</v>
      </c>
      <c r="D54" s="42">
        <f>D55+D57+D59</f>
        <v>12211834.959999999</v>
      </c>
      <c r="E54" s="16">
        <f>E55+E57+E59</f>
        <v>8826665.32</v>
      </c>
      <c r="F54" s="62">
        <f t="shared" si="3"/>
        <v>0.5804517811380802</v>
      </c>
    </row>
    <row r="55" spans="1:6" ht="63.75">
      <c r="A55" s="8" t="s">
        <v>60</v>
      </c>
      <c r="B55" s="17" t="s">
        <v>61</v>
      </c>
      <c r="C55" s="18">
        <f>C56</f>
        <v>8522921.39</v>
      </c>
      <c r="D55" s="33">
        <f>D56</f>
        <v>6405339.28</v>
      </c>
      <c r="E55" s="18">
        <f>E56</f>
        <v>2117582.1100000003</v>
      </c>
      <c r="F55" s="64">
        <f t="shared" si="3"/>
        <v>0.7515426913963359</v>
      </c>
    </row>
    <row r="56" spans="1:6" s="39" customFormat="1" ht="89.25">
      <c r="A56" s="37" t="s">
        <v>8</v>
      </c>
      <c r="B56" s="53" t="s">
        <v>24</v>
      </c>
      <c r="C56" s="33">
        <v>8522921.39</v>
      </c>
      <c r="D56" s="33">
        <v>6405339.28</v>
      </c>
      <c r="E56" s="33">
        <f>C56-D56</f>
        <v>2117582.1100000003</v>
      </c>
      <c r="F56" s="64">
        <f>D56/C56</f>
        <v>0.7515426913963359</v>
      </c>
    </row>
    <row r="57" spans="1:8" ht="89.25">
      <c r="A57" s="8" t="s">
        <v>62</v>
      </c>
      <c r="B57" s="17" t="s">
        <v>63</v>
      </c>
      <c r="C57" s="18">
        <f>C58</f>
        <v>4377859.47</v>
      </c>
      <c r="D57" s="33">
        <f>D58</f>
        <v>2224975.67</v>
      </c>
      <c r="E57" s="18">
        <f>E58</f>
        <v>2152883.8</v>
      </c>
      <c r="F57" s="64">
        <f>D57/C57</f>
        <v>0.5082336893742274</v>
      </c>
      <c r="H57" s="4"/>
    </row>
    <row r="58" spans="1:10" ht="89.25">
      <c r="A58" s="8" t="s">
        <v>9</v>
      </c>
      <c r="B58" s="26" t="s">
        <v>10</v>
      </c>
      <c r="C58" s="18">
        <v>4377859.47</v>
      </c>
      <c r="D58" s="33">
        <v>2224975.67</v>
      </c>
      <c r="E58" s="18">
        <f>C58-D58</f>
        <v>2152883.8</v>
      </c>
      <c r="F58" s="64">
        <f>D58/C58</f>
        <v>0.5082336893742274</v>
      </c>
      <c r="H58" s="4"/>
      <c r="J58" s="4"/>
    </row>
    <row r="59" spans="1:6" ht="51">
      <c r="A59" s="8" t="s">
        <v>133</v>
      </c>
      <c r="B59" s="19" t="s">
        <v>134</v>
      </c>
      <c r="C59" s="18">
        <f>C60</f>
        <v>8137719.42</v>
      </c>
      <c r="D59" s="33">
        <f>D60</f>
        <v>3581520.01</v>
      </c>
      <c r="E59" s="18">
        <f>E60</f>
        <v>4556199.41</v>
      </c>
      <c r="F59" s="64">
        <f>D59/C59</f>
        <v>0.44011347960679625</v>
      </c>
    </row>
    <row r="60" spans="1:10" ht="38.25">
      <c r="A60" s="8" t="s">
        <v>135</v>
      </c>
      <c r="B60" s="19" t="s">
        <v>136</v>
      </c>
      <c r="C60" s="18">
        <v>8137719.42</v>
      </c>
      <c r="D60" s="33">
        <v>3581520.01</v>
      </c>
      <c r="E60" s="33">
        <f>C60-D60</f>
        <v>4556199.41</v>
      </c>
      <c r="F60" s="64">
        <f>D60/C60</f>
        <v>0.44011347960679625</v>
      </c>
      <c r="J60" s="4"/>
    </row>
    <row r="61" spans="1:6" ht="25.5">
      <c r="A61" s="14" t="s">
        <v>64</v>
      </c>
      <c r="B61" s="20" t="s">
        <v>65</v>
      </c>
      <c r="C61" s="16">
        <f aca="true" t="shared" si="4" ref="C61:E62">C62</f>
        <v>658616</v>
      </c>
      <c r="D61" s="42">
        <f t="shared" si="4"/>
        <v>45873.82</v>
      </c>
      <c r="E61" s="16">
        <f t="shared" si="4"/>
        <v>612742.18</v>
      </c>
      <c r="F61" s="62">
        <f aca="true" t="shared" si="5" ref="F61:F72">D61/C61</f>
        <v>0.06965184568853475</v>
      </c>
    </row>
    <row r="62" spans="1:6" ht="51">
      <c r="A62" s="8" t="s">
        <v>66</v>
      </c>
      <c r="B62" s="19" t="s">
        <v>67</v>
      </c>
      <c r="C62" s="18">
        <f t="shared" si="4"/>
        <v>658616</v>
      </c>
      <c r="D62" s="33">
        <f t="shared" si="4"/>
        <v>45873.82</v>
      </c>
      <c r="E62" s="18">
        <f t="shared" si="4"/>
        <v>612742.18</v>
      </c>
      <c r="F62" s="64">
        <f t="shared" si="5"/>
        <v>0.06965184568853475</v>
      </c>
    </row>
    <row r="63" spans="1:6" s="39" customFormat="1" ht="63.75">
      <c r="A63" s="37" t="s">
        <v>11</v>
      </c>
      <c r="B63" s="52" t="s">
        <v>12</v>
      </c>
      <c r="C63" s="33">
        <v>658616</v>
      </c>
      <c r="D63" s="33">
        <v>45873.82</v>
      </c>
      <c r="E63" s="33">
        <f>C63-D63</f>
        <v>612742.18</v>
      </c>
      <c r="F63" s="64">
        <f t="shared" si="5"/>
        <v>0.06965184568853475</v>
      </c>
    </row>
    <row r="64" spans="1:6" ht="89.25">
      <c r="A64" s="14" t="s">
        <v>68</v>
      </c>
      <c r="B64" s="50" t="s">
        <v>69</v>
      </c>
      <c r="C64" s="16">
        <f aca="true" t="shared" si="6" ref="C64:E65">C65</f>
        <v>70433439.66</v>
      </c>
      <c r="D64" s="42">
        <f t="shared" si="6"/>
        <v>49085846.91</v>
      </c>
      <c r="E64" s="16">
        <f t="shared" si="6"/>
        <v>21347592.75</v>
      </c>
      <c r="F64" s="62">
        <f t="shared" si="5"/>
        <v>0.696911114194476</v>
      </c>
    </row>
    <row r="65" spans="1:6" ht="89.25">
      <c r="A65" s="8" t="s">
        <v>70</v>
      </c>
      <c r="B65" s="19" t="s">
        <v>71</v>
      </c>
      <c r="C65" s="18">
        <f t="shared" si="6"/>
        <v>70433439.66</v>
      </c>
      <c r="D65" s="33">
        <f t="shared" si="6"/>
        <v>49085846.91</v>
      </c>
      <c r="E65" s="18">
        <f t="shared" si="6"/>
        <v>21347592.75</v>
      </c>
      <c r="F65" s="64">
        <f t="shared" si="5"/>
        <v>0.696911114194476</v>
      </c>
    </row>
    <row r="66" spans="1:9" ht="76.5">
      <c r="A66" s="8" t="s">
        <v>13</v>
      </c>
      <c r="B66" s="27" t="s">
        <v>14</v>
      </c>
      <c r="C66" s="33">
        <v>70433439.66</v>
      </c>
      <c r="D66" s="33">
        <v>49085846.91</v>
      </c>
      <c r="E66" s="33">
        <f>C66-D66</f>
        <v>21347592.75</v>
      </c>
      <c r="F66" s="64">
        <f t="shared" si="5"/>
        <v>0.696911114194476</v>
      </c>
      <c r="I66" s="4"/>
    </row>
    <row r="67" spans="1:6" ht="25.5">
      <c r="A67" s="43" t="s">
        <v>15</v>
      </c>
      <c r="B67" s="49" t="s">
        <v>16</v>
      </c>
      <c r="C67" s="45">
        <f>C68</f>
        <v>2915100</v>
      </c>
      <c r="D67" s="45">
        <f>D68</f>
        <v>2034217.74</v>
      </c>
      <c r="E67" s="45">
        <f>E68</f>
        <v>880882.26</v>
      </c>
      <c r="F67" s="61">
        <f>D67/C67</f>
        <v>0.6978209118040547</v>
      </c>
    </row>
    <row r="68" spans="1:6" ht="25.5">
      <c r="A68" s="41" t="s">
        <v>72</v>
      </c>
      <c r="B68" s="51" t="s">
        <v>73</v>
      </c>
      <c r="C68" s="42">
        <f>C69+C70+C71+C72+C73</f>
        <v>2915100</v>
      </c>
      <c r="D68" s="42">
        <f>D69+D70+D71+D72+D73</f>
        <v>2034217.74</v>
      </c>
      <c r="E68" s="42">
        <f>E69+E70+E71+E72+E73</f>
        <v>880882.26</v>
      </c>
      <c r="F68" s="65">
        <f t="shared" si="5"/>
        <v>0.6978209118040547</v>
      </c>
    </row>
    <row r="69" spans="1:6" ht="25.5">
      <c r="A69" s="37" t="s">
        <v>74</v>
      </c>
      <c r="B69" s="38" t="s">
        <v>75</v>
      </c>
      <c r="C69" s="33">
        <v>681250</v>
      </c>
      <c r="D69" s="33">
        <v>415025.47</v>
      </c>
      <c r="E69" s="33">
        <f>C69-D69</f>
        <v>266224.53</v>
      </c>
      <c r="F69" s="63">
        <f>D69/C69</f>
        <v>0.6092116990825688</v>
      </c>
    </row>
    <row r="70" spans="1:6" ht="25.5" hidden="1">
      <c r="A70" s="37" t="s">
        <v>76</v>
      </c>
      <c r="B70" s="38" t="s">
        <v>77</v>
      </c>
      <c r="C70" s="33"/>
      <c r="D70" s="33"/>
      <c r="E70" s="33">
        <f>C70-D70</f>
        <v>0</v>
      </c>
      <c r="F70" s="63" t="e">
        <f t="shared" si="5"/>
        <v>#DIV/0!</v>
      </c>
    </row>
    <row r="71" spans="1:6" ht="25.5">
      <c r="A71" s="37" t="s">
        <v>78</v>
      </c>
      <c r="B71" s="38" t="s">
        <v>79</v>
      </c>
      <c r="C71" s="33">
        <v>2179350</v>
      </c>
      <c r="D71" s="33">
        <v>1266493.7</v>
      </c>
      <c r="E71" s="33">
        <f>C71-D71</f>
        <v>912856.3</v>
      </c>
      <c r="F71" s="63">
        <f t="shared" si="5"/>
        <v>0.5811336866496891</v>
      </c>
    </row>
    <row r="72" spans="1:6" ht="12.75">
      <c r="A72" s="37" t="s">
        <v>145</v>
      </c>
      <c r="B72" s="38" t="s">
        <v>146</v>
      </c>
      <c r="C72" s="33">
        <v>54500</v>
      </c>
      <c r="D72" s="33">
        <v>351164.89</v>
      </c>
      <c r="E72" s="33">
        <f>C72-D72</f>
        <v>-296664.89</v>
      </c>
      <c r="F72" s="63">
        <f t="shared" si="5"/>
        <v>6.44339247706422</v>
      </c>
    </row>
    <row r="73" spans="1:6" ht="25.5">
      <c r="A73" s="37" t="s">
        <v>152</v>
      </c>
      <c r="B73" s="38" t="s">
        <v>153</v>
      </c>
      <c r="C73" s="33">
        <v>0</v>
      </c>
      <c r="D73" s="33">
        <v>1533.68</v>
      </c>
      <c r="E73" s="33">
        <f>C73-D73</f>
        <v>-1533.68</v>
      </c>
      <c r="F73" s="63" t="s">
        <v>147</v>
      </c>
    </row>
    <row r="74" spans="1:6" ht="25.5">
      <c r="A74" s="43" t="s">
        <v>17</v>
      </c>
      <c r="B74" s="49" t="s">
        <v>18</v>
      </c>
      <c r="C74" s="45">
        <f>C78+C75</f>
        <v>1293219.82</v>
      </c>
      <c r="D74" s="45">
        <f>D75+D78</f>
        <v>732612.75</v>
      </c>
      <c r="E74" s="45">
        <f>E78+E75</f>
        <v>560607.0700000001</v>
      </c>
      <c r="F74" s="61">
        <f>D74/C74</f>
        <v>0.5665028780644578</v>
      </c>
    </row>
    <row r="75" spans="1:6" s="39" customFormat="1" ht="21" customHeight="1">
      <c r="A75" s="14" t="s">
        <v>137</v>
      </c>
      <c r="B75" s="28" t="s">
        <v>138</v>
      </c>
      <c r="C75" s="16">
        <f aca="true" t="shared" si="7" ref="C75:E76">C76</f>
        <v>206024</v>
      </c>
      <c r="D75" s="42">
        <f t="shared" si="7"/>
        <v>83162</v>
      </c>
      <c r="E75" s="16">
        <f t="shared" si="7"/>
        <v>122862</v>
      </c>
      <c r="F75" s="62">
        <f>D75/C75</f>
        <v>0.4036520017085388</v>
      </c>
    </row>
    <row r="76" spans="1:6" s="39" customFormat="1" ht="21.75" customHeight="1">
      <c r="A76" s="8" t="s">
        <v>140</v>
      </c>
      <c r="B76" s="27" t="s">
        <v>139</v>
      </c>
      <c r="C76" s="18">
        <f t="shared" si="7"/>
        <v>206024</v>
      </c>
      <c r="D76" s="33">
        <f t="shared" si="7"/>
        <v>83162</v>
      </c>
      <c r="E76" s="18">
        <f t="shared" si="7"/>
        <v>122862</v>
      </c>
      <c r="F76" s="64">
        <f aca="true" t="shared" si="8" ref="F76:F86">D76/C76</f>
        <v>0.4036520017085388</v>
      </c>
    </row>
    <row r="77" spans="1:6" ht="38.25">
      <c r="A77" s="8" t="s">
        <v>141</v>
      </c>
      <c r="B77" s="27" t="s">
        <v>142</v>
      </c>
      <c r="C77" s="33">
        <v>206024</v>
      </c>
      <c r="D77" s="33">
        <v>83162</v>
      </c>
      <c r="E77" s="33">
        <f>C77-D77</f>
        <v>122862</v>
      </c>
      <c r="F77" s="64">
        <f t="shared" si="8"/>
        <v>0.4036520017085388</v>
      </c>
    </row>
    <row r="78" spans="1:6" ht="20.25" customHeight="1">
      <c r="A78" s="14" t="s">
        <v>26</v>
      </c>
      <c r="B78" s="28" t="s">
        <v>25</v>
      </c>
      <c r="C78" s="16">
        <f>C81+C79</f>
        <v>1087195.82</v>
      </c>
      <c r="D78" s="42">
        <f>D81+D79</f>
        <v>649450.75</v>
      </c>
      <c r="E78" s="16">
        <f>E81+E79</f>
        <v>437745.07000000007</v>
      </c>
      <c r="F78" s="62">
        <f t="shared" si="8"/>
        <v>0.5973631778679943</v>
      </c>
    </row>
    <row r="79" spans="1:6" ht="38.25">
      <c r="A79" s="8" t="s">
        <v>124</v>
      </c>
      <c r="B79" s="27" t="s">
        <v>125</v>
      </c>
      <c r="C79" s="18">
        <f>C80</f>
        <v>282646.94</v>
      </c>
      <c r="D79" s="33">
        <f>D80</f>
        <v>63839.04</v>
      </c>
      <c r="E79" s="18">
        <f>E80</f>
        <v>218807.9</v>
      </c>
      <c r="F79" s="64">
        <f t="shared" si="8"/>
        <v>0.22586142273466678</v>
      </c>
    </row>
    <row r="80" spans="1:6" ht="38.25">
      <c r="A80" s="8" t="s">
        <v>123</v>
      </c>
      <c r="B80" s="27" t="s">
        <v>122</v>
      </c>
      <c r="C80" s="33">
        <v>282646.94</v>
      </c>
      <c r="D80" s="33">
        <v>63839.04</v>
      </c>
      <c r="E80" s="33">
        <f>C80-D80</f>
        <v>218807.9</v>
      </c>
      <c r="F80" s="64">
        <f t="shared" si="8"/>
        <v>0.22586142273466678</v>
      </c>
    </row>
    <row r="81" spans="1:6" ht="25.5">
      <c r="A81" s="8" t="s">
        <v>80</v>
      </c>
      <c r="B81" s="27" t="s">
        <v>81</v>
      </c>
      <c r="C81" s="18">
        <f>C82</f>
        <v>804548.88</v>
      </c>
      <c r="D81" s="33">
        <f>D82</f>
        <v>585611.71</v>
      </c>
      <c r="E81" s="18">
        <f>E82</f>
        <v>218937.17000000004</v>
      </c>
      <c r="F81" s="64">
        <f>D81/C81</f>
        <v>0.7278758625579094</v>
      </c>
    </row>
    <row r="82" spans="1:6" ht="25.5">
      <c r="A82" s="8" t="s">
        <v>27</v>
      </c>
      <c r="B82" s="27" t="s">
        <v>110</v>
      </c>
      <c r="C82" s="33">
        <v>804548.88</v>
      </c>
      <c r="D82" s="33">
        <v>585611.71</v>
      </c>
      <c r="E82" s="33">
        <f>C82-D82</f>
        <v>218937.17000000004</v>
      </c>
      <c r="F82" s="64">
        <f t="shared" si="8"/>
        <v>0.7278758625579094</v>
      </c>
    </row>
    <row r="83" spans="1:6" ht="25.5">
      <c r="A83" s="43" t="s">
        <v>19</v>
      </c>
      <c r="B83" s="49" t="s">
        <v>20</v>
      </c>
      <c r="C83" s="45">
        <f aca="true" t="shared" si="9" ref="C83:E85">C84</f>
        <v>14156777.31</v>
      </c>
      <c r="D83" s="45">
        <f t="shared" si="9"/>
        <v>8314607.5</v>
      </c>
      <c r="E83" s="45">
        <f t="shared" si="9"/>
        <v>5842169.8100000005</v>
      </c>
      <c r="F83" s="61">
        <f t="shared" si="8"/>
        <v>0.5873234647921434</v>
      </c>
    </row>
    <row r="84" spans="1:6" ht="78.75" customHeight="1">
      <c r="A84" s="14" t="s">
        <v>82</v>
      </c>
      <c r="B84" s="20" t="s">
        <v>83</v>
      </c>
      <c r="C84" s="16">
        <f t="shared" si="9"/>
        <v>14156777.31</v>
      </c>
      <c r="D84" s="42">
        <f t="shared" si="9"/>
        <v>8314607.5</v>
      </c>
      <c r="E84" s="42">
        <f t="shared" si="9"/>
        <v>5842169.8100000005</v>
      </c>
      <c r="F84" s="62">
        <f t="shared" si="8"/>
        <v>0.5873234647921434</v>
      </c>
    </row>
    <row r="85" spans="1:6" ht="93" customHeight="1">
      <c r="A85" s="8" t="s">
        <v>84</v>
      </c>
      <c r="B85" s="19" t="s">
        <v>85</v>
      </c>
      <c r="C85" s="18">
        <f>C86</f>
        <v>14156777.31</v>
      </c>
      <c r="D85" s="18">
        <f t="shared" si="9"/>
        <v>8314607.5</v>
      </c>
      <c r="E85" s="18">
        <f t="shared" si="9"/>
        <v>5842169.8100000005</v>
      </c>
      <c r="F85" s="64">
        <f t="shared" si="8"/>
        <v>0.5873234647921434</v>
      </c>
    </row>
    <row r="86" spans="1:6" ht="102">
      <c r="A86" s="8" t="s">
        <v>86</v>
      </c>
      <c r="B86" s="17" t="s">
        <v>0</v>
      </c>
      <c r="C86" s="18">
        <v>14156777.31</v>
      </c>
      <c r="D86" s="33">
        <v>8314607.5</v>
      </c>
      <c r="E86" s="33">
        <f>C86-D86</f>
        <v>5842169.8100000005</v>
      </c>
      <c r="F86" s="64">
        <f t="shared" si="8"/>
        <v>0.5873234647921434</v>
      </c>
    </row>
    <row r="87" spans="1:6" ht="12.75">
      <c r="A87" s="43" t="s">
        <v>21</v>
      </c>
      <c r="B87" s="49" t="s">
        <v>22</v>
      </c>
      <c r="C87" s="45">
        <f>C88+C122+C117+C115</f>
        <v>4100552.89</v>
      </c>
      <c r="D87" s="45">
        <f>D88+D122+D117+D115</f>
        <v>1464324.9800000002</v>
      </c>
      <c r="E87" s="45">
        <f>E88+E122+E117</f>
        <v>2664511.71</v>
      </c>
      <c r="F87" s="61">
        <f>D87/C87</f>
        <v>0.35710427819893337</v>
      </c>
    </row>
    <row r="88" spans="1:6" ht="41.25" customHeight="1">
      <c r="A88" s="14" t="s">
        <v>238</v>
      </c>
      <c r="B88" s="20" t="s">
        <v>333</v>
      </c>
      <c r="C88" s="16">
        <f>C89+C91+C100+C111+C104+C108+C93+C102+C98+C106+C96+C113</f>
        <v>801200</v>
      </c>
      <c r="D88" s="16">
        <f>D89+D91+D100+D111+D104+D108+D93+D102+D98+D106+D96+D113</f>
        <v>464968.30000000005</v>
      </c>
      <c r="E88" s="16">
        <f>C88-D88</f>
        <v>336231.69999999995</v>
      </c>
      <c r="F88" s="62">
        <f>D88/C88</f>
        <v>0.5803398652021967</v>
      </c>
    </row>
    <row r="89" spans="1:6" ht="69" customHeight="1">
      <c r="A89" s="8" t="s">
        <v>239</v>
      </c>
      <c r="B89" s="19" t="s">
        <v>334</v>
      </c>
      <c r="C89" s="18">
        <f>C90</f>
        <v>136000</v>
      </c>
      <c r="D89" s="33">
        <f>D90</f>
        <v>7245.72</v>
      </c>
      <c r="E89" s="33">
        <f>E90</f>
        <v>128754.28</v>
      </c>
      <c r="F89" s="64">
        <f aca="true" t="shared" si="10" ref="F89:F125">D89/C89</f>
        <v>0.05327735294117647</v>
      </c>
    </row>
    <row r="90" spans="1:6" ht="92.25" customHeight="1">
      <c r="A90" s="8" t="s">
        <v>240</v>
      </c>
      <c r="B90" s="19" t="s">
        <v>335</v>
      </c>
      <c r="C90" s="18">
        <v>136000</v>
      </c>
      <c r="D90" s="33">
        <v>7245.72</v>
      </c>
      <c r="E90" s="33">
        <f>C90-D90</f>
        <v>128754.28</v>
      </c>
      <c r="F90" s="64">
        <f t="shared" si="10"/>
        <v>0.05327735294117647</v>
      </c>
    </row>
    <row r="91" spans="1:6" ht="92.25" customHeight="1">
      <c r="A91" s="8" t="s">
        <v>241</v>
      </c>
      <c r="B91" s="19" t="s">
        <v>336</v>
      </c>
      <c r="C91" s="18">
        <f>C92</f>
        <v>5100</v>
      </c>
      <c r="D91" s="33">
        <f>D92</f>
        <v>9069.43</v>
      </c>
      <c r="E91" s="18">
        <f>E92</f>
        <v>-3969.4300000000003</v>
      </c>
      <c r="F91" s="64">
        <f t="shared" si="10"/>
        <v>1.7783196078431374</v>
      </c>
    </row>
    <row r="92" spans="1:6" ht="118.5" customHeight="1">
      <c r="A92" s="8" t="s">
        <v>242</v>
      </c>
      <c r="B92" s="19" t="s">
        <v>337</v>
      </c>
      <c r="C92" s="18">
        <v>5100</v>
      </c>
      <c r="D92" s="33">
        <v>9069.43</v>
      </c>
      <c r="E92" s="33">
        <f>C92-D92</f>
        <v>-3969.4300000000003</v>
      </c>
      <c r="F92" s="64">
        <f t="shared" si="10"/>
        <v>1.7783196078431374</v>
      </c>
    </row>
    <row r="93" spans="1:6" ht="63.75">
      <c r="A93" s="8" t="s">
        <v>274</v>
      </c>
      <c r="B93" s="19" t="s">
        <v>275</v>
      </c>
      <c r="C93" s="18">
        <f>C94+C95</f>
        <v>1100</v>
      </c>
      <c r="D93" s="18">
        <f>D94+D95</f>
        <v>42342.4</v>
      </c>
      <c r="E93" s="18">
        <f>E94+E95</f>
        <v>-41242.4</v>
      </c>
      <c r="F93" s="64">
        <f t="shared" si="10"/>
        <v>38.49309090909091</v>
      </c>
    </row>
    <row r="94" spans="1:6" ht="89.25">
      <c r="A94" s="8" t="s">
        <v>276</v>
      </c>
      <c r="B94" s="19" t="s">
        <v>277</v>
      </c>
      <c r="C94" s="18">
        <v>1100</v>
      </c>
      <c r="D94" s="33">
        <v>2342.4</v>
      </c>
      <c r="E94" s="33">
        <f>C94-D94</f>
        <v>-1242.4</v>
      </c>
      <c r="F94" s="64">
        <f t="shared" si="10"/>
        <v>2.1294545454545455</v>
      </c>
    </row>
    <row r="95" spans="1:6" ht="84.75" customHeight="1">
      <c r="A95" s="8" t="s">
        <v>346</v>
      </c>
      <c r="B95" s="19" t="s">
        <v>347</v>
      </c>
      <c r="C95" s="18">
        <v>0</v>
      </c>
      <c r="D95" s="33">
        <v>40000</v>
      </c>
      <c r="E95" s="33">
        <f>C95-D95</f>
        <v>-40000</v>
      </c>
      <c r="F95" s="64" t="s">
        <v>147</v>
      </c>
    </row>
    <row r="96" spans="1:6" ht="84.75" customHeight="1">
      <c r="A96" s="8" t="s">
        <v>348</v>
      </c>
      <c r="B96" s="19" t="s">
        <v>350</v>
      </c>
      <c r="C96" s="18">
        <f>C97</f>
        <v>0</v>
      </c>
      <c r="D96" s="18">
        <f>D97</f>
        <v>1500</v>
      </c>
      <c r="E96" s="18">
        <f>E97</f>
        <v>-1500</v>
      </c>
      <c r="F96" s="64" t="s">
        <v>147</v>
      </c>
    </row>
    <row r="97" spans="1:6" ht="98.25" customHeight="1">
      <c r="A97" s="8" t="s">
        <v>349</v>
      </c>
      <c r="B97" s="19" t="s">
        <v>351</v>
      </c>
      <c r="C97" s="18">
        <v>0</v>
      </c>
      <c r="D97" s="33">
        <v>1500</v>
      </c>
      <c r="E97" s="33">
        <f>C97-D97</f>
        <v>-1500</v>
      </c>
      <c r="F97" s="64" t="s">
        <v>147</v>
      </c>
    </row>
    <row r="98" spans="1:6" ht="76.5" hidden="1">
      <c r="A98" s="8" t="s">
        <v>289</v>
      </c>
      <c r="B98" s="19" t="s">
        <v>291</v>
      </c>
      <c r="C98" s="18">
        <f>C99</f>
        <v>0</v>
      </c>
      <c r="D98" s="18">
        <f>D99</f>
        <v>0</v>
      </c>
      <c r="E98" s="18">
        <f>E99</f>
        <v>0</v>
      </c>
      <c r="F98" s="64">
        <v>0</v>
      </c>
    </row>
    <row r="99" spans="1:6" ht="102" hidden="1">
      <c r="A99" s="8" t="s">
        <v>290</v>
      </c>
      <c r="B99" s="19" t="s">
        <v>292</v>
      </c>
      <c r="C99" s="18">
        <v>0</v>
      </c>
      <c r="D99" s="33">
        <v>0</v>
      </c>
      <c r="E99" s="33">
        <f>C99-D99</f>
        <v>0</v>
      </c>
      <c r="F99" s="64">
        <v>0</v>
      </c>
    </row>
    <row r="100" spans="1:6" ht="66.75" customHeight="1" hidden="1">
      <c r="A100" s="8" t="s">
        <v>243</v>
      </c>
      <c r="B100" s="19" t="s">
        <v>244</v>
      </c>
      <c r="C100" s="18">
        <f>C101</f>
        <v>0</v>
      </c>
      <c r="D100" s="33">
        <f>D101</f>
        <v>0</v>
      </c>
      <c r="E100" s="33">
        <f>E101</f>
        <v>0</v>
      </c>
      <c r="F100" s="64" t="e">
        <f t="shared" si="10"/>
        <v>#DIV/0!</v>
      </c>
    </row>
    <row r="101" spans="1:6" ht="17.25" customHeight="1" hidden="1">
      <c r="A101" s="8" t="s">
        <v>245</v>
      </c>
      <c r="B101" s="19" t="s">
        <v>246</v>
      </c>
      <c r="C101" s="18">
        <v>0</v>
      </c>
      <c r="D101" s="33">
        <v>0</v>
      </c>
      <c r="E101" s="33">
        <f>C101-D101</f>
        <v>0</v>
      </c>
      <c r="F101" s="64" t="e">
        <f t="shared" si="10"/>
        <v>#DIV/0!</v>
      </c>
    </row>
    <row r="102" spans="1:6" ht="78.75" customHeight="1">
      <c r="A102" s="8" t="s">
        <v>278</v>
      </c>
      <c r="B102" s="19" t="s">
        <v>279</v>
      </c>
      <c r="C102" s="18">
        <f>C103</f>
        <v>56200</v>
      </c>
      <c r="D102" s="18">
        <f>D103</f>
        <v>76750</v>
      </c>
      <c r="E102" s="18">
        <f>E103</f>
        <v>-20550</v>
      </c>
      <c r="F102" s="64">
        <f t="shared" si="10"/>
        <v>1.3656583629893237</v>
      </c>
    </row>
    <row r="103" spans="1:6" ht="110.25" customHeight="1">
      <c r="A103" s="8" t="s">
        <v>280</v>
      </c>
      <c r="B103" s="19" t="s">
        <v>281</v>
      </c>
      <c r="C103" s="18">
        <v>56200</v>
      </c>
      <c r="D103" s="33">
        <v>76750</v>
      </c>
      <c r="E103" s="33">
        <f>C103-D103</f>
        <v>-20550</v>
      </c>
      <c r="F103" s="64">
        <f t="shared" si="10"/>
        <v>1.3656583629893237</v>
      </c>
    </row>
    <row r="104" spans="1:6" ht="76.5">
      <c r="A104" s="37" t="s">
        <v>260</v>
      </c>
      <c r="B104" s="38" t="s">
        <v>265</v>
      </c>
      <c r="C104" s="33">
        <f>C105</f>
        <v>4350</v>
      </c>
      <c r="D104" s="33">
        <f>D105</f>
        <v>1410.11</v>
      </c>
      <c r="E104" s="33">
        <f>E105</f>
        <v>2939.8900000000003</v>
      </c>
      <c r="F104" s="64">
        <f t="shared" si="10"/>
        <v>0.3241632183908046</v>
      </c>
    </row>
    <row r="105" spans="1:6" ht="127.5">
      <c r="A105" s="37" t="s">
        <v>261</v>
      </c>
      <c r="B105" s="38" t="s">
        <v>266</v>
      </c>
      <c r="C105" s="33">
        <v>4350</v>
      </c>
      <c r="D105" s="33">
        <v>1410.11</v>
      </c>
      <c r="E105" s="33">
        <f>C105-D105</f>
        <v>2939.8900000000003</v>
      </c>
      <c r="F105" s="64">
        <f t="shared" si="10"/>
        <v>0.3241632183908046</v>
      </c>
    </row>
    <row r="106" spans="1:6" ht="63.75">
      <c r="A106" s="37" t="s">
        <v>305</v>
      </c>
      <c r="B106" s="38" t="s">
        <v>307</v>
      </c>
      <c r="C106" s="33">
        <f>C107</f>
        <v>500</v>
      </c>
      <c r="D106" s="33">
        <f>D107</f>
        <v>4523.44</v>
      </c>
      <c r="E106" s="33">
        <f>E107</f>
        <v>-4023.4399999999996</v>
      </c>
      <c r="F106" s="64">
        <f t="shared" si="10"/>
        <v>9.04688</v>
      </c>
    </row>
    <row r="107" spans="1:6" ht="89.25">
      <c r="A107" s="37" t="s">
        <v>306</v>
      </c>
      <c r="B107" s="38" t="s">
        <v>308</v>
      </c>
      <c r="C107" s="33">
        <v>500</v>
      </c>
      <c r="D107" s="33">
        <v>4523.44</v>
      </c>
      <c r="E107" s="33">
        <f>C107-D107</f>
        <v>-4023.4399999999996</v>
      </c>
      <c r="F107" s="64">
        <f t="shared" si="10"/>
        <v>9.04688</v>
      </c>
    </row>
    <row r="108" spans="1:6" ht="67.5" customHeight="1">
      <c r="A108" s="37" t="s">
        <v>262</v>
      </c>
      <c r="B108" s="38" t="s">
        <v>267</v>
      </c>
      <c r="C108" s="33">
        <f>C109+C110</f>
        <v>386300</v>
      </c>
      <c r="D108" s="33">
        <f>D109+D110</f>
        <v>222141.25</v>
      </c>
      <c r="E108" s="33">
        <f>E109+E110</f>
        <v>164158.75</v>
      </c>
      <c r="F108" s="64">
        <f t="shared" si="10"/>
        <v>0.575048537406161</v>
      </c>
    </row>
    <row r="109" spans="1:6" ht="89.25">
      <c r="A109" s="37" t="s">
        <v>271</v>
      </c>
      <c r="B109" s="38" t="s">
        <v>268</v>
      </c>
      <c r="C109" s="33">
        <v>385600</v>
      </c>
      <c r="D109" s="33">
        <v>222141.25</v>
      </c>
      <c r="E109" s="33">
        <f>C109-D109</f>
        <v>163458.75</v>
      </c>
      <c r="F109" s="64">
        <f t="shared" si="10"/>
        <v>0.5760924533195021</v>
      </c>
    </row>
    <row r="110" spans="1:6" ht="76.5">
      <c r="A110" s="37" t="s">
        <v>295</v>
      </c>
      <c r="B110" s="38" t="s">
        <v>296</v>
      </c>
      <c r="C110" s="33">
        <v>700</v>
      </c>
      <c r="D110" s="33">
        <v>0</v>
      </c>
      <c r="E110" s="33">
        <f>C110-D110</f>
        <v>700</v>
      </c>
      <c r="F110" s="64">
        <v>0</v>
      </c>
    </row>
    <row r="111" spans="1:6" ht="77.25" customHeight="1">
      <c r="A111" s="8" t="s">
        <v>247</v>
      </c>
      <c r="B111" s="19" t="s">
        <v>338</v>
      </c>
      <c r="C111" s="18">
        <f>C112</f>
        <v>211650</v>
      </c>
      <c r="D111" s="33">
        <f>D112</f>
        <v>60485.95</v>
      </c>
      <c r="E111" s="33">
        <f>E112</f>
        <v>151164.05</v>
      </c>
      <c r="F111" s="64">
        <f t="shared" si="10"/>
        <v>0.28578289629104653</v>
      </c>
    </row>
    <row r="112" spans="1:6" ht="104.25" customHeight="1">
      <c r="A112" s="8" t="s">
        <v>248</v>
      </c>
      <c r="B112" s="19" t="s">
        <v>339</v>
      </c>
      <c r="C112" s="18">
        <v>211650</v>
      </c>
      <c r="D112" s="33">
        <v>60485.95</v>
      </c>
      <c r="E112" s="33">
        <f>C112-D112</f>
        <v>151164.05</v>
      </c>
      <c r="F112" s="64">
        <f t="shared" si="10"/>
        <v>0.28578289629104653</v>
      </c>
    </row>
    <row r="113" spans="1:6" ht="139.5" customHeight="1">
      <c r="A113" s="8" t="s">
        <v>360</v>
      </c>
      <c r="B113" s="19" t="s">
        <v>362</v>
      </c>
      <c r="C113" s="18">
        <f>C114</f>
        <v>0</v>
      </c>
      <c r="D113" s="33">
        <f>D114</f>
        <v>39500</v>
      </c>
      <c r="E113" s="33">
        <f>E114</f>
        <v>-39500</v>
      </c>
      <c r="F113" s="64" t="s">
        <v>147</v>
      </c>
    </row>
    <row r="114" spans="1:6" ht="173.25" customHeight="1">
      <c r="A114" s="8" t="s">
        <v>361</v>
      </c>
      <c r="B114" s="19" t="s">
        <v>363</v>
      </c>
      <c r="C114" s="18">
        <v>0</v>
      </c>
      <c r="D114" s="33">
        <v>39500</v>
      </c>
      <c r="E114" s="33">
        <f>C114-D114</f>
        <v>-39500</v>
      </c>
      <c r="F114" s="64" t="s">
        <v>147</v>
      </c>
    </row>
    <row r="115" spans="1:6" ht="40.5" customHeight="1">
      <c r="A115" s="14" t="s">
        <v>310</v>
      </c>
      <c r="B115" s="20" t="s">
        <v>311</v>
      </c>
      <c r="C115" s="16">
        <f>C116</f>
        <v>80000</v>
      </c>
      <c r="D115" s="42">
        <f>D116</f>
        <v>108283.8</v>
      </c>
      <c r="E115" s="42">
        <f>E116</f>
        <v>-28283.800000000003</v>
      </c>
      <c r="F115" s="62">
        <f t="shared" si="10"/>
        <v>1.3535475000000001</v>
      </c>
    </row>
    <row r="116" spans="1:6" ht="63" customHeight="1">
      <c r="A116" s="8" t="s">
        <v>309</v>
      </c>
      <c r="B116" s="19" t="s">
        <v>312</v>
      </c>
      <c r="C116" s="18">
        <v>80000</v>
      </c>
      <c r="D116" s="33">
        <v>108283.8</v>
      </c>
      <c r="E116" s="33">
        <f>C116-D116</f>
        <v>-28283.800000000003</v>
      </c>
      <c r="F116" s="64">
        <f t="shared" si="10"/>
        <v>1.3535475000000001</v>
      </c>
    </row>
    <row r="117" spans="1:6" s="22" customFormat="1" ht="130.5" customHeight="1">
      <c r="A117" s="14" t="s">
        <v>293</v>
      </c>
      <c r="B117" s="20" t="s">
        <v>294</v>
      </c>
      <c r="C117" s="16">
        <f>C118+C120</f>
        <v>477120.4</v>
      </c>
      <c r="D117" s="16">
        <f>D118+D120</f>
        <v>562302.1</v>
      </c>
      <c r="E117" s="16">
        <f>E118+E120</f>
        <v>-85181.69999999998</v>
      </c>
      <c r="F117" s="62">
        <f t="shared" si="10"/>
        <v>1.1785329237651543</v>
      </c>
    </row>
    <row r="118" spans="1:6" ht="63.75">
      <c r="A118" s="41" t="s">
        <v>263</v>
      </c>
      <c r="B118" s="40" t="s">
        <v>269</v>
      </c>
      <c r="C118" s="42">
        <f>C119</f>
        <v>100000</v>
      </c>
      <c r="D118" s="42">
        <f>D119</f>
        <v>137745.17</v>
      </c>
      <c r="E118" s="42">
        <f>E119</f>
        <v>-37745.17000000001</v>
      </c>
      <c r="F118" s="62">
        <f>D118/C118</f>
        <v>1.3774517000000002</v>
      </c>
    </row>
    <row r="119" spans="1:6" ht="76.5">
      <c r="A119" s="8" t="s">
        <v>264</v>
      </c>
      <c r="B119" s="38" t="s">
        <v>270</v>
      </c>
      <c r="C119" s="33">
        <v>100000</v>
      </c>
      <c r="D119" s="33">
        <v>137745.17</v>
      </c>
      <c r="E119" s="33">
        <f>C119-D119</f>
        <v>-37745.17000000001</v>
      </c>
      <c r="F119" s="64">
        <f>D119/C119</f>
        <v>1.3774517000000002</v>
      </c>
    </row>
    <row r="120" spans="1:6" ht="93" customHeight="1">
      <c r="A120" s="14" t="s">
        <v>249</v>
      </c>
      <c r="B120" s="20" t="s">
        <v>340</v>
      </c>
      <c r="C120" s="16">
        <f>C121</f>
        <v>377120.4</v>
      </c>
      <c r="D120" s="42">
        <f>D121</f>
        <v>424556.93</v>
      </c>
      <c r="E120" s="42">
        <f>E121</f>
        <v>-47436.52999999997</v>
      </c>
      <c r="F120" s="62">
        <f t="shared" si="10"/>
        <v>1.1257861680248535</v>
      </c>
    </row>
    <row r="121" spans="1:6" ht="81" customHeight="1">
      <c r="A121" s="8" t="s">
        <v>250</v>
      </c>
      <c r="B121" s="19" t="s">
        <v>341</v>
      </c>
      <c r="C121" s="18">
        <v>377120.4</v>
      </c>
      <c r="D121" s="33">
        <v>424556.93</v>
      </c>
      <c r="E121" s="33">
        <f>C121-D121</f>
        <v>-47436.52999999997</v>
      </c>
      <c r="F121" s="64">
        <f t="shared" si="10"/>
        <v>1.1257861680248535</v>
      </c>
    </row>
    <row r="122" spans="1:6" ht="30" customHeight="1">
      <c r="A122" s="14" t="s">
        <v>251</v>
      </c>
      <c r="B122" s="20" t="s">
        <v>342</v>
      </c>
      <c r="C122" s="16">
        <f>C123</f>
        <v>2742232.49</v>
      </c>
      <c r="D122" s="42">
        <f>D123</f>
        <v>328770.77999999997</v>
      </c>
      <c r="E122" s="42">
        <f>E123</f>
        <v>2413461.71</v>
      </c>
      <c r="F122" s="62">
        <f t="shared" si="10"/>
        <v>0.11989165076225902</v>
      </c>
    </row>
    <row r="123" spans="1:6" ht="83.25" customHeight="1">
      <c r="A123" s="8" t="s">
        <v>252</v>
      </c>
      <c r="B123" s="19" t="s">
        <v>343</v>
      </c>
      <c r="C123" s="18">
        <f>C124+C125</f>
        <v>2742232.49</v>
      </c>
      <c r="D123" s="18">
        <f>D124+D125</f>
        <v>328770.77999999997</v>
      </c>
      <c r="E123" s="18">
        <f>E124+E125</f>
        <v>2413461.71</v>
      </c>
      <c r="F123" s="64">
        <f t="shared" si="10"/>
        <v>0.11989165076225902</v>
      </c>
    </row>
    <row r="124" spans="1:6" ht="78" customHeight="1">
      <c r="A124" s="8" t="s">
        <v>253</v>
      </c>
      <c r="B124" s="19" t="s">
        <v>344</v>
      </c>
      <c r="C124" s="18">
        <v>2740402.49</v>
      </c>
      <c r="D124" s="33">
        <v>326278.06</v>
      </c>
      <c r="E124" s="33">
        <f>C124-D124</f>
        <v>2414124.43</v>
      </c>
      <c r="F124" s="64">
        <f t="shared" si="10"/>
        <v>0.11906209441518935</v>
      </c>
    </row>
    <row r="125" spans="1:6" ht="78" customHeight="1">
      <c r="A125" s="8" t="s">
        <v>273</v>
      </c>
      <c r="B125" s="19" t="s">
        <v>272</v>
      </c>
      <c r="C125" s="18">
        <v>1830</v>
      </c>
      <c r="D125" s="33">
        <v>2492.72</v>
      </c>
      <c r="E125" s="33">
        <f>C125-D125</f>
        <v>-662.7199999999998</v>
      </c>
      <c r="F125" s="64">
        <f t="shared" si="10"/>
        <v>1.3621420765027321</v>
      </c>
    </row>
    <row r="126" spans="1:6" ht="12.75">
      <c r="A126" s="43" t="s">
        <v>116</v>
      </c>
      <c r="B126" s="46" t="s">
        <v>117</v>
      </c>
      <c r="C126" s="45">
        <f>C127+C128</f>
        <v>0</v>
      </c>
      <c r="D126" s="45">
        <f>D127+D128</f>
        <v>-19345.71</v>
      </c>
      <c r="E126" s="45">
        <f>E127+E128</f>
        <v>19345.71</v>
      </c>
      <c r="F126" s="61" t="s">
        <v>147</v>
      </c>
    </row>
    <row r="127" spans="1:6" ht="25.5">
      <c r="A127" s="8" t="s">
        <v>118</v>
      </c>
      <c r="B127" s="19" t="s">
        <v>119</v>
      </c>
      <c r="C127" s="18">
        <v>0</v>
      </c>
      <c r="D127" s="33">
        <v>-19345.71</v>
      </c>
      <c r="E127" s="18">
        <f>C127-D127</f>
        <v>19345.71</v>
      </c>
      <c r="F127" s="64" t="s">
        <v>147</v>
      </c>
    </row>
    <row r="128" spans="1:6" ht="25.5" hidden="1">
      <c r="A128" s="8" t="s">
        <v>120</v>
      </c>
      <c r="B128" s="19" t="s">
        <v>121</v>
      </c>
      <c r="C128" s="18">
        <v>0</v>
      </c>
      <c r="D128" s="18">
        <v>0</v>
      </c>
      <c r="E128" s="33">
        <f>C128-D128</f>
        <v>0</v>
      </c>
      <c r="F128" s="63" t="s">
        <v>147</v>
      </c>
    </row>
    <row r="129" spans="1:6" ht="17.25" customHeight="1">
      <c r="A129" s="34" t="s">
        <v>156</v>
      </c>
      <c r="B129" s="66" t="s">
        <v>157</v>
      </c>
      <c r="C129" s="36">
        <f>C130+C182+C187+C179</f>
        <v>2435731128.61</v>
      </c>
      <c r="D129" s="36">
        <f>D130+D182+D187+D179</f>
        <v>1556013373.5400002</v>
      </c>
      <c r="E129" s="36">
        <f>C129-D129</f>
        <v>879717755.0699999</v>
      </c>
      <c r="F129" s="89">
        <f>D129/C129</f>
        <v>0.6388280525970742</v>
      </c>
    </row>
    <row r="130" spans="1:6" ht="25.5">
      <c r="A130" s="29" t="s">
        <v>158</v>
      </c>
      <c r="B130" s="67" t="s">
        <v>159</v>
      </c>
      <c r="C130" s="31">
        <f>C131+C138+C155+C170</f>
        <v>2435731128.61</v>
      </c>
      <c r="D130" s="31">
        <f>D131+D138+D155+D170</f>
        <v>1559244516.94</v>
      </c>
      <c r="E130" s="68">
        <f>C130-D130</f>
        <v>876486611.6700001</v>
      </c>
      <c r="F130" s="90">
        <f>D130/C130</f>
        <v>0.6401546125617793</v>
      </c>
    </row>
    <row r="131" spans="1:6" ht="42" customHeight="1">
      <c r="A131" s="69" t="s">
        <v>191</v>
      </c>
      <c r="B131" s="70" t="s">
        <v>160</v>
      </c>
      <c r="C131" s="71">
        <f>C132+C136+C134</f>
        <v>704911625</v>
      </c>
      <c r="D131" s="71">
        <f>D132+D136+D134</f>
        <v>528685218</v>
      </c>
      <c r="E131" s="71">
        <f>C131-D131</f>
        <v>176226407</v>
      </c>
      <c r="F131" s="88">
        <f>D131/C131</f>
        <v>0.7500021268623567</v>
      </c>
    </row>
    <row r="132" spans="1:6" s="39" customFormat="1" ht="25.5">
      <c r="A132" s="14" t="s">
        <v>192</v>
      </c>
      <c r="B132" s="40" t="s">
        <v>161</v>
      </c>
      <c r="C132" s="42">
        <f>C133</f>
        <v>35873900</v>
      </c>
      <c r="D132" s="42">
        <f>D133</f>
        <v>26905425</v>
      </c>
      <c r="E132" s="42">
        <f>E133</f>
        <v>8968475</v>
      </c>
      <c r="F132" s="65">
        <f>D132/C132</f>
        <v>0.75</v>
      </c>
    </row>
    <row r="133" spans="1:6" s="39" customFormat="1" ht="25.5">
      <c r="A133" s="8" t="s">
        <v>193</v>
      </c>
      <c r="B133" s="38" t="s">
        <v>162</v>
      </c>
      <c r="C133" s="33">
        <v>35873900</v>
      </c>
      <c r="D133" s="33">
        <v>26905425</v>
      </c>
      <c r="E133" s="33">
        <f>C133-D133</f>
        <v>8968475</v>
      </c>
      <c r="F133" s="63">
        <f>D133/C133</f>
        <v>0.75</v>
      </c>
    </row>
    <row r="134" spans="1:6" s="39" customFormat="1" ht="25.5">
      <c r="A134" s="14" t="s">
        <v>196</v>
      </c>
      <c r="B134" s="40" t="s">
        <v>198</v>
      </c>
      <c r="C134" s="42">
        <f>C135</f>
        <v>21311725</v>
      </c>
      <c r="D134" s="42">
        <f>D135</f>
        <v>15983793</v>
      </c>
      <c r="E134" s="42">
        <f>E135</f>
        <v>5327932</v>
      </c>
      <c r="F134" s="94">
        <f>F135</f>
        <v>0.750002315794024</v>
      </c>
    </row>
    <row r="135" spans="1:6" s="39" customFormat="1" ht="41.25" customHeight="1">
      <c r="A135" s="8" t="s">
        <v>197</v>
      </c>
      <c r="B135" s="38" t="s">
        <v>199</v>
      </c>
      <c r="C135" s="33">
        <v>21311725</v>
      </c>
      <c r="D135" s="33">
        <v>15983793</v>
      </c>
      <c r="E135" s="33">
        <f>C135-D135</f>
        <v>5327932</v>
      </c>
      <c r="F135" s="93">
        <f>F136</f>
        <v>0.750002315794024</v>
      </c>
    </row>
    <row r="136" spans="1:6" s="39" customFormat="1" ht="51">
      <c r="A136" s="14" t="s">
        <v>194</v>
      </c>
      <c r="B136" s="40" t="s">
        <v>163</v>
      </c>
      <c r="C136" s="42">
        <f>C137</f>
        <v>647726000</v>
      </c>
      <c r="D136" s="42">
        <f>D137</f>
        <v>485796000</v>
      </c>
      <c r="E136" s="42">
        <f>E137</f>
        <v>161930000</v>
      </c>
      <c r="F136" s="94">
        <f>F137</f>
        <v>0.750002315794024</v>
      </c>
    </row>
    <row r="137" spans="1:6" s="39" customFormat="1" ht="51">
      <c r="A137" s="8" t="s">
        <v>195</v>
      </c>
      <c r="B137" s="38" t="s">
        <v>164</v>
      </c>
      <c r="C137" s="33">
        <v>647726000</v>
      </c>
      <c r="D137" s="33">
        <v>485796000</v>
      </c>
      <c r="E137" s="33">
        <f>C137-D137</f>
        <v>161930000</v>
      </c>
      <c r="F137" s="93">
        <f>D137/C137</f>
        <v>0.750002315794024</v>
      </c>
    </row>
    <row r="138" spans="1:6" ht="38.25">
      <c r="A138" s="72" t="s">
        <v>200</v>
      </c>
      <c r="B138" s="73" t="s">
        <v>165</v>
      </c>
      <c r="C138" s="74">
        <f>C143+C145+C147+C151+C153+C149</f>
        <v>284816973.84000003</v>
      </c>
      <c r="D138" s="74">
        <f>D143+D145+D147+D151+D153+D149</f>
        <v>161709938.65</v>
      </c>
      <c r="E138" s="74">
        <f>C138-D138</f>
        <v>123107035.19000003</v>
      </c>
      <c r="F138" s="88">
        <f>D138/C138</f>
        <v>0.5677679123886867</v>
      </c>
    </row>
    <row r="139" spans="1:6" s="39" customFormat="1" ht="66" customHeight="1" hidden="1">
      <c r="A139" s="84" t="s">
        <v>201</v>
      </c>
      <c r="B139" s="85" t="s">
        <v>187</v>
      </c>
      <c r="C139" s="54">
        <f>C140</f>
        <v>0</v>
      </c>
      <c r="D139" s="54">
        <f>D140</f>
        <v>0</v>
      </c>
      <c r="E139" s="54">
        <f>E140</f>
        <v>0</v>
      </c>
      <c r="F139" s="42" t="e">
        <f>D139/C139*100</f>
        <v>#DIV/0!</v>
      </c>
    </row>
    <row r="140" spans="1:6" s="39" customFormat="1" ht="66" customHeight="1" hidden="1">
      <c r="A140" s="86" t="s">
        <v>202</v>
      </c>
      <c r="B140" s="76" t="s">
        <v>188</v>
      </c>
      <c r="C140" s="87">
        <v>0</v>
      </c>
      <c r="D140" s="87">
        <v>0</v>
      </c>
      <c r="E140" s="87">
        <f>C140-D140</f>
        <v>0</v>
      </c>
      <c r="F140" s="33" t="e">
        <f>D140/C140*100</f>
        <v>#DIV/0!</v>
      </c>
    </row>
    <row r="141" spans="1:6" ht="39.75" customHeight="1" hidden="1">
      <c r="A141" s="41" t="s">
        <v>203</v>
      </c>
      <c r="B141" s="75" t="s">
        <v>166</v>
      </c>
      <c r="C141" s="16">
        <f>C142</f>
        <v>0</v>
      </c>
      <c r="D141" s="16">
        <f>D142</f>
        <v>0</v>
      </c>
      <c r="E141" s="16">
        <f>E142</f>
        <v>0</v>
      </c>
      <c r="F141" s="42" t="e">
        <f>D141/C141*100</f>
        <v>#DIV/0!</v>
      </c>
    </row>
    <row r="142" spans="1:6" ht="50.25" customHeight="1" hidden="1">
      <c r="A142" s="37" t="s">
        <v>204</v>
      </c>
      <c r="B142" s="76" t="s">
        <v>167</v>
      </c>
      <c r="C142" s="18">
        <v>0</v>
      </c>
      <c r="D142" s="18">
        <v>0</v>
      </c>
      <c r="E142" s="18">
        <f>C142-D142</f>
        <v>0</v>
      </c>
      <c r="F142" s="33" t="e">
        <f>D142/C142*100</f>
        <v>#DIV/0!</v>
      </c>
    </row>
    <row r="143" spans="1:6" ht="40.5" customHeight="1">
      <c r="A143" s="14" t="s">
        <v>254</v>
      </c>
      <c r="B143" s="40" t="s">
        <v>224</v>
      </c>
      <c r="C143" s="42">
        <f>C144</f>
        <v>23305560</v>
      </c>
      <c r="D143" s="16">
        <f>D144</f>
        <v>19080589.37</v>
      </c>
      <c r="E143" s="16">
        <f>E144</f>
        <v>4224970.629999999</v>
      </c>
      <c r="F143" s="94">
        <f>F144</f>
        <v>0.8187140480640671</v>
      </c>
    </row>
    <row r="144" spans="1:6" ht="45.75" customHeight="1">
      <c r="A144" s="8" t="s">
        <v>255</v>
      </c>
      <c r="B144" s="38" t="s">
        <v>225</v>
      </c>
      <c r="C144" s="33">
        <v>23305560</v>
      </c>
      <c r="D144" s="18">
        <v>19080589.37</v>
      </c>
      <c r="E144" s="18">
        <f>C144-D144</f>
        <v>4224970.629999999</v>
      </c>
      <c r="F144" s="93">
        <f>D144/C144</f>
        <v>0.8187140480640671</v>
      </c>
    </row>
    <row r="145" spans="1:6" s="22" customFormat="1" ht="92.25" customHeight="1">
      <c r="A145" s="14" t="s">
        <v>353</v>
      </c>
      <c r="B145" s="40" t="s">
        <v>345</v>
      </c>
      <c r="C145" s="42">
        <f>C146</f>
        <v>52886439.61</v>
      </c>
      <c r="D145" s="42">
        <f>D146</f>
        <v>5169251.48</v>
      </c>
      <c r="E145" s="42">
        <f>E146</f>
        <v>47717188.129999995</v>
      </c>
      <c r="F145" s="94">
        <f>F146</f>
        <v>0.09774247459499194</v>
      </c>
    </row>
    <row r="146" spans="1:6" ht="103.5" customHeight="1">
      <c r="A146" s="8" t="s">
        <v>352</v>
      </c>
      <c r="B146" s="38" t="s">
        <v>282</v>
      </c>
      <c r="C146" s="33">
        <v>52886439.61</v>
      </c>
      <c r="D146" s="33">
        <v>5169251.48</v>
      </c>
      <c r="E146" s="33">
        <f>C146-D146</f>
        <v>47717188.129999995</v>
      </c>
      <c r="F146" s="93">
        <f>D146/C146</f>
        <v>0.09774247459499194</v>
      </c>
    </row>
    <row r="147" spans="1:6" s="39" customFormat="1" ht="76.5">
      <c r="A147" s="14" t="s">
        <v>314</v>
      </c>
      <c r="B147" s="40" t="s">
        <v>316</v>
      </c>
      <c r="C147" s="42">
        <f>C148</f>
        <v>110350</v>
      </c>
      <c r="D147" s="42">
        <f>D148</f>
        <v>110349.72</v>
      </c>
      <c r="E147" s="42">
        <f>E148</f>
        <v>0.27999999999883585</v>
      </c>
      <c r="F147" s="94">
        <f>F148</f>
        <v>0.9999974626189397</v>
      </c>
    </row>
    <row r="148" spans="1:6" s="39" customFormat="1" ht="78.75" customHeight="1">
      <c r="A148" s="8" t="s">
        <v>313</v>
      </c>
      <c r="B148" s="38" t="s">
        <v>315</v>
      </c>
      <c r="C148" s="33">
        <v>110350</v>
      </c>
      <c r="D148" s="33">
        <v>110349.72</v>
      </c>
      <c r="E148" s="33">
        <f>C148-D148</f>
        <v>0.27999999999883585</v>
      </c>
      <c r="F148" s="93">
        <f>D148/C148</f>
        <v>0.9999974626189397</v>
      </c>
    </row>
    <row r="149" spans="1:6" s="78" customFormat="1" ht="72" customHeight="1">
      <c r="A149" s="14" t="s">
        <v>297</v>
      </c>
      <c r="B149" s="40" t="s">
        <v>299</v>
      </c>
      <c r="C149" s="42">
        <f>C150</f>
        <v>39569985</v>
      </c>
      <c r="D149" s="42">
        <f>D150</f>
        <v>22907552.81</v>
      </c>
      <c r="E149" s="42">
        <f>E150</f>
        <v>16662432.190000001</v>
      </c>
      <c r="F149" s="94">
        <f>F150</f>
        <v>0.5789123450514323</v>
      </c>
    </row>
    <row r="150" spans="1:6" s="39" customFormat="1" ht="72" customHeight="1">
      <c r="A150" s="8" t="s">
        <v>298</v>
      </c>
      <c r="B150" s="38" t="s">
        <v>300</v>
      </c>
      <c r="C150" s="33">
        <v>39569985</v>
      </c>
      <c r="D150" s="33">
        <v>22907552.81</v>
      </c>
      <c r="E150" s="33">
        <f>C150-D150</f>
        <v>16662432.190000001</v>
      </c>
      <c r="F150" s="93">
        <f>D150/C150</f>
        <v>0.5789123450514323</v>
      </c>
    </row>
    <row r="151" spans="1:6" s="39" customFormat="1" ht="25.5">
      <c r="A151" s="14" t="s">
        <v>318</v>
      </c>
      <c r="B151" s="40" t="s">
        <v>320</v>
      </c>
      <c r="C151" s="42">
        <f>C152</f>
        <v>13009467.01</v>
      </c>
      <c r="D151" s="42">
        <f>D152</f>
        <v>12976424.53</v>
      </c>
      <c r="E151" s="42">
        <f>E152</f>
        <v>33042.48000000045</v>
      </c>
      <c r="F151" s="94">
        <f>F152</f>
        <v>0.9974601203896669</v>
      </c>
    </row>
    <row r="152" spans="1:6" s="39" customFormat="1" ht="33" customHeight="1">
      <c r="A152" s="8" t="s">
        <v>317</v>
      </c>
      <c r="B152" s="38" t="s">
        <v>319</v>
      </c>
      <c r="C152" s="33">
        <v>13009467.01</v>
      </c>
      <c r="D152" s="33">
        <v>12976424.53</v>
      </c>
      <c r="E152" s="33">
        <f>C152-D152</f>
        <v>33042.48000000045</v>
      </c>
      <c r="F152" s="93">
        <f>D152/C152</f>
        <v>0.9974601203896669</v>
      </c>
    </row>
    <row r="153" spans="1:6" s="39" customFormat="1" ht="21.75" customHeight="1">
      <c r="A153" s="14" t="s">
        <v>205</v>
      </c>
      <c r="B153" s="51" t="s">
        <v>168</v>
      </c>
      <c r="C153" s="42">
        <f>C154</f>
        <v>155935172.22</v>
      </c>
      <c r="D153" s="42">
        <f>D154</f>
        <v>101465770.74</v>
      </c>
      <c r="E153" s="42">
        <f>E154</f>
        <v>54469401.480000004</v>
      </c>
      <c r="F153" s="94">
        <f>F154</f>
        <v>0.6506920106314934</v>
      </c>
    </row>
    <row r="154" spans="1:6" s="39" customFormat="1" ht="25.5" customHeight="1">
      <c r="A154" s="8" t="s">
        <v>206</v>
      </c>
      <c r="B154" s="52" t="s">
        <v>169</v>
      </c>
      <c r="C154" s="33">
        <v>155935172.22</v>
      </c>
      <c r="D154" s="33">
        <v>101465770.74</v>
      </c>
      <c r="E154" s="33">
        <f>C154-D154</f>
        <v>54469401.480000004</v>
      </c>
      <c r="F154" s="93">
        <f>D154/C154</f>
        <v>0.6506920106314934</v>
      </c>
    </row>
    <row r="155" spans="1:8" ht="33.75" customHeight="1">
      <c r="A155" s="69" t="s">
        <v>207</v>
      </c>
      <c r="B155" s="73" t="s">
        <v>170</v>
      </c>
      <c r="C155" s="71">
        <f>C158+C160+C166+C168+C162+C156+C164</f>
        <v>1002180889.77</v>
      </c>
      <c r="D155" s="71">
        <f>D158+D160+D166+D168+D162+D156+D164</f>
        <v>722279124.7800001</v>
      </c>
      <c r="E155" s="71">
        <f>C155-D155</f>
        <v>279901764.9899999</v>
      </c>
      <c r="F155" s="91">
        <f>D155/C155</f>
        <v>0.7207073415117333</v>
      </c>
      <c r="H155" s="4"/>
    </row>
    <row r="156" spans="1:6" ht="48.75" customHeight="1">
      <c r="A156" s="14" t="s">
        <v>226</v>
      </c>
      <c r="B156" s="28" t="s">
        <v>228</v>
      </c>
      <c r="C156" s="16">
        <f>C157</f>
        <v>38765466.84</v>
      </c>
      <c r="D156" s="42">
        <f>D157</f>
        <v>20278065.08</v>
      </c>
      <c r="E156" s="42">
        <f>E157</f>
        <v>18487401.760000005</v>
      </c>
      <c r="F156" s="94">
        <f>F157</f>
        <v>0.523096114479812</v>
      </c>
    </row>
    <row r="157" spans="1:6" ht="48.75" customHeight="1">
      <c r="A157" s="8" t="s">
        <v>227</v>
      </c>
      <c r="B157" s="27" t="s">
        <v>229</v>
      </c>
      <c r="C157" s="18">
        <v>38765466.84</v>
      </c>
      <c r="D157" s="33">
        <v>20278065.08</v>
      </c>
      <c r="E157" s="33">
        <f>C157-D157</f>
        <v>18487401.760000005</v>
      </c>
      <c r="F157" s="93">
        <f>D157/C157</f>
        <v>0.523096114479812</v>
      </c>
    </row>
    <row r="158" spans="1:6" s="39" customFormat="1" ht="72.75" customHeight="1">
      <c r="A158" s="14" t="s">
        <v>208</v>
      </c>
      <c r="B158" s="28" t="s">
        <v>171</v>
      </c>
      <c r="C158" s="16">
        <f>C159</f>
        <v>36043700</v>
      </c>
      <c r="D158" s="42">
        <f>D159</f>
        <v>23272333.1</v>
      </c>
      <c r="E158" s="42">
        <f>E159</f>
        <v>12771366.899999999</v>
      </c>
      <c r="F158" s="94">
        <f>F159</f>
        <v>0.6456699256735574</v>
      </c>
    </row>
    <row r="159" spans="1:6" s="39" customFormat="1" ht="57" customHeight="1">
      <c r="A159" s="8" t="s">
        <v>209</v>
      </c>
      <c r="B159" s="27" t="s">
        <v>172</v>
      </c>
      <c r="C159" s="18">
        <v>36043700</v>
      </c>
      <c r="D159" s="33">
        <v>23272333.1</v>
      </c>
      <c r="E159" s="33">
        <f>C159-D159</f>
        <v>12771366.899999999</v>
      </c>
      <c r="F159" s="93">
        <f>D159/C159</f>
        <v>0.6456699256735574</v>
      </c>
    </row>
    <row r="160" spans="1:6" s="39" customFormat="1" ht="84" customHeight="1">
      <c r="A160" s="14" t="s">
        <v>210</v>
      </c>
      <c r="B160" s="28" t="s">
        <v>173</v>
      </c>
      <c r="C160" s="16">
        <f>C161</f>
        <v>20703900</v>
      </c>
      <c r="D160" s="42">
        <f>D161</f>
        <v>10177160.17</v>
      </c>
      <c r="E160" s="42">
        <f>E161</f>
        <v>10526739.83</v>
      </c>
      <c r="F160" s="94">
        <f>F161</f>
        <v>0.491557637449949</v>
      </c>
    </row>
    <row r="161" spans="1:6" s="39" customFormat="1" ht="84" customHeight="1">
      <c r="A161" s="8" t="s">
        <v>211</v>
      </c>
      <c r="B161" s="27" t="s">
        <v>174</v>
      </c>
      <c r="C161" s="18">
        <v>20703900</v>
      </c>
      <c r="D161" s="33">
        <v>10177160.17</v>
      </c>
      <c r="E161" s="33">
        <f>C161-D161</f>
        <v>10526739.83</v>
      </c>
      <c r="F161" s="93">
        <f>D161/C161</f>
        <v>0.491557637449949</v>
      </c>
    </row>
    <row r="162" spans="1:6" s="39" customFormat="1" ht="75" customHeight="1">
      <c r="A162" s="14" t="s">
        <v>232</v>
      </c>
      <c r="B162" s="77" t="s">
        <v>230</v>
      </c>
      <c r="C162" s="16">
        <f>C163</f>
        <v>3934.93</v>
      </c>
      <c r="D162" s="42">
        <f>D163</f>
        <v>2691</v>
      </c>
      <c r="E162" s="42">
        <f>E163</f>
        <v>1243.9299999999998</v>
      </c>
      <c r="F162" s="94">
        <f>F163</f>
        <v>0.6838749355134653</v>
      </c>
    </row>
    <row r="163" spans="1:6" s="39" customFormat="1" ht="66.75" customHeight="1">
      <c r="A163" s="8" t="s">
        <v>233</v>
      </c>
      <c r="B163" s="19" t="s">
        <v>231</v>
      </c>
      <c r="C163" s="18">
        <v>3934.93</v>
      </c>
      <c r="D163" s="33">
        <v>2691</v>
      </c>
      <c r="E163" s="33">
        <f>C163-D163</f>
        <v>1243.9299999999998</v>
      </c>
      <c r="F163" s="93">
        <f>D163/C163</f>
        <v>0.6838749355134653</v>
      </c>
    </row>
    <row r="164" spans="1:6" s="39" customFormat="1" ht="30" customHeight="1">
      <c r="A164" s="14" t="s">
        <v>256</v>
      </c>
      <c r="B164" s="77" t="s">
        <v>257</v>
      </c>
      <c r="C164" s="16">
        <f>C165</f>
        <v>666000</v>
      </c>
      <c r="D164" s="16">
        <f>D165</f>
        <v>0</v>
      </c>
      <c r="E164" s="16">
        <f>E165</f>
        <v>666000</v>
      </c>
      <c r="F164" s="94">
        <f>F165</f>
        <v>0</v>
      </c>
    </row>
    <row r="165" spans="1:6" s="39" customFormat="1" ht="42" customHeight="1">
      <c r="A165" s="8" t="s">
        <v>258</v>
      </c>
      <c r="B165" s="19" t="s">
        <v>259</v>
      </c>
      <c r="C165" s="18">
        <v>666000</v>
      </c>
      <c r="D165" s="33">
        <v>0</v>
      </c>
      <c r="E165" s="33">
        <f>C165-D165</f>
        <v>666000</v>
      </c>
      <c r="F165" s="93">
        <f>D165/C165</f>
        <v>0</v>
      </c>
    </row>
    <row r="166" spans="1:6" s="39" customFormat="1" ht="32.25" customHeight="1">
      <c r="A166" s="14" t="s">
        <v>212</v>
      </c>
      <c r="B166" s="77" t="s">
        <v>175</v>
      </c>
      <c r="C166" s="16">
        <f>C167</f>
        <v>2211088</v>
      </c>
      <c r="D166" s="42">
        <f>D167</f>
        <v>1592608.7</v>
      </c>
      <c r="E166" s="42">
        <f>E167</f>
        <v>618479.3</v>
      </c>
      <c r="F166" s="94">
        <f>F167</f>
        <v>0.7202828200415361</v>
      </c>
    </row>
    <row r="167" spans="1:6" s="39" customFormat="1" ht="45.75" customHeight="1">
      <c r="A167" s="8" t="s">
        <v>213</v>
      </c>
      <c r="B167" s="19" t="s">
        <v>176</v>
      </c>
      <c r="C167" s="18">
        <v>2211088</v>
      </c>
      <c r="D167" s="33">
        <v>1592608.7</v>
      </c>
      <c r="E167" s="33">
        <f>C167-D167</f>
        <v>618479.3</v>
      </c>
      <c r="F167" s="93">
        <f>D167/C167</f>
        <v>0.7202828200415361</v>
      </c>
    </row>
    <row r="168" spans="1:6" s="39" customFormat="1" ht="21.75" customHeight="1">
      <c r="A168" s="14" t="s">
        <v>234</v>
      </c>
      <c r="B168" s="28" t="s">
        <v>236</v>
      </c>
      <c r="C168" s="16">
        <f>C169</f>
        <v>903786800</v>
      </c>
      <c r="D168" s="42">
        <f>D169</f>
        <v>666956266.73</v>
      </c>
      <c r="E168" s="42">
        <f>E169</f>
        <v>236830533.26999998</v>
      </c>
      <c r="F168" s="94">
        <f>F169</f>
        <v>0.7379575213202937</v>
      </c>
    </row>
    <row r="169" spans="1:6" s="39" customFormat="1" ht="21.75" customHeight="1">
      <c r="A169" s="8" t="s">
        <v>235</v>
      </c>
      <c r="B169" s="19" t="s">
        <v>237</v>
      </c>
      <c r="C169" s="18">
        <v>903786800</v>
      </c>
      <c r="D169" s="33">
        <v>666956266.73</v>
      </c>
      <c r="E169" s="33">
        <f>C169-D169</f>
        <v>236830533.26999998</v>
      </c>
      <c r="F169" s="93">
        <f>D169/C169</f>
        <v>0.7379575213202937</v>
      </c>
    </row>
    <row r="170" spans="1:6" s="39" customFormat="1" ht="24" customHeight="1">
      <c r="A170" s="69" t="s">
        <v>214</v>
      </c>
      <c r="B170" s="73" t="s">
        <v>177</v>
      </c>
      <c r="C170" s="71">
        <f>C173+C177+C171+C175</f>
        <v>443821640</v>
      </c>
      <c r="D170" s="71">
        <f>D173+D177+D171+D175</f>
        <v>146570235.51</v>
      </c>
      <c r="E170" s="71">
        <f>C170-D170</f>
        <v>297251404.49</v>
      </c>
      <c r="F170" s="91">
        <f>D170/C170</f>
        <v>0.33024580664881503</v>
      </c>
    </row>
    <row r="171" spans="1:6" s="39" customFormat="1" ht="71.25" customHeight="1">
      <c r="A171" s="14" t="s">
        <v>301</v>
      </c>
      <c r="B171" s="28" t="s">
        <v>303</v>
      </c>
      <c r="C171" s="16">
        <f>C172</f>
        <v>42223860</v>
      </c>
      <c r="D171" s="16">
        <f>D172</f>
        <v>31962334.41</v>
      </c>
      <c r="E171" s="16">
        <f>E172</f>
        <v>10261525.59</v>
      </c>
      <c r="F171" s="94">
        <f>F172</f>
        <v>0.7569732944832613</v>
      </c>
    </row>
    <row r="172" spans="1:6" s="39" customFormat="1" ht="70.5" customHeight="1">
      <c r="A172" s="8" t="s">
        <v>302</v>
      </c>
      <c r="B172" s="19" t="s">
        <v>304</v>
      </c>
      <c r="C172" s="18">
        <v>42223860</v>
      </c>
      <c r="D172" s="16">
        <v>31962334.41</v>
      </c>
      <c r="E172" s="33">
        <f>C172-D172</f>
        <v>10261525.59</v>
      </c>
      <c r="F172" s="93">
        <f aca="true" t="shared" si="11" ref="F172:F178">D172/C172</f>
        <v>0.7569732944832613</v>
      </c>
    </row>
    <row r="173" spans="1:6" s="78" customFormat="1" ht="76.5">
      <c r="A173" s="14" t="s">
        <v>322</v>
      </c>
      <c r="B173" s="28" t="s">
        <v>323</v>
      </c>
      <c r="C173" s="16">
        <f>C174</f>
        <v>162210000</v>
      </c>
      <c r="D173" s="16">
        <f>D174</f>
        <v>36059626.4</v>
      </c>
      <c r="E173" s="16">
        <f>E174</f>
        <v>126150373.6</v>
      </c>
      <c r="F173" s="94">
        <f t="shared" si="11"/>
        <v>0.22230211700881572</v>
      </c>
    </row>
    <row r="174" spans="1:6" s="78" customFormat="1" ht="87.75" customHeight="1">
      <c r="A174" s="8" t="s">
        <v>321</v>
      </c>
      <c r="B174" s="19" t="s">
        <v>324</v>
      </c>
      <c r="C174" s="18">
        <v>162210000</v>
      </c>
      <c r="D174" s="16">
        <v>36059626.4</v>
      </c>
      <c r="E174" s="33">
        <f>C174-D174</f>
        <v>126150373.6</v>
      </c>
      <c r="F174" s="93">
        <f t="shared" si="11"/>
        <v>0.22230211700881572</v>
      </c>
    </row>
    <row r="175" spans="1:6" s="78" customFormat="1" ht="50.25" customHeight="1">
      <c r="A175" s="14" t="s">
        <v>354</v>
      </c>
      <c r="B175" s="28" t="s">
        <v>356</v>
      </c>
      <c r="C175" s="16">
        <f>C176</f>
        <v>177794180</v>
      </c>
      <c r="D175" s="16">
        <f>D176</f>
        <v>50561193.05</v>
      </c>
      <c r="E175" s="16">
        <f>E176</f>
        <v>127232986.95</v>
      </c>
      <c r="F175" s="94">
        <f t="shared" si="11"/>
        <v>0.2843804732528365</v>
      </c>
    </row>
    <row r="176" spans="1:6" s="78" customFormat="1" ht="64.5" customHeight="1">
      <c r="A176" s="8" t="s">
        <v>355</v>
      </c>
      <c r="B176" s="19" t="s">
        <v>357</v>
      </c>
      <c r="C176" s="18">
        <v>177794180</v>
      </c>
      <c r="D176" s="16">
        <v>50561193.05</v>
      </c>
      <c r="E176" s="33">
        <f>C176-D176</f>
        <v>127232986.95</v>
      </c>
      <c r="F176" s="93">
        <f t="shared" si="11"/>
        <v>0.2843804732528365</v>
      </c>
    </row>
    <row r="177" spans="1:6" s="39" customFormat="1" ht="30.75" customHeight="1">
      <c r="A177" s="14" t="s">
        <v>283</v>
      </c>
      <c r="B177" s="28" t="s">
        <v>284</v>
      </c>
      <c r="C177" s="16">
        <f>C178</f>
        <v>61593600</v>
      </c>
      <c r="D177" s="16">
        <f>D178</f>
        <v>27987081.65</v>
      </c>
      <c r="E177" s="16">
        <f>E178</f>
        <v>33606518.35</v>
      </c>
      <c r="F177" s="94">
        <f t="shared" si="11"/>
        <v>0.4543829496895781</v>
      </c>
    </row>
    <row r="178" spans="1:6" s="39" customFormat="1" ht="30.75" customHeight="1">
      <c r="A178" s="8" t="s">
        <v>285</v>
      </c>
      <c r="B178" s="19" t="s">
        <v>286</v>
      </c>
      <c r="C178" s="18">
        <v>61593600</v>
      </c>
      <c r="D178" s="18">
        <v>27987081.65</v>
      </c>
      <c r="E178" s="33">
        <f>C178-D178</f>
        <v>33606518.35</v>
      </c>
      <c r="F178" s="93">
        <f t="shared" si="11"/>
        <v>0.4543829496895781</v>
      </c>
    </row>
    <row r="179" spans="1:6" s="39" customFormat="1" ht="30.75" customHeight="1">
      <c r="A179" s="69" t="s">
        <v>215</v>
      </c>
      <c r="B179" s="79" t="s">
        <v>189</v>
      </c>
      <c r="C179" s="71">
        <f aca="true" t="shared" si="12" ref="C179:E180">C180</f>
        <v>0</v>
      </c>
      <c r="D179" s="71">
        <f t="shared" si="12"/>
        <v>-38.6</v>
      </c>
      <c r="E179" s="71">
        <f t="shared" si="12"/>
        <v>38.6</v>
      </c>
      <c r="F179" s="88" t="s">
        <v>147</v>
      </c>
    </row>
    <row r="180" spans="1:6" s="39" customFormat="1" ht="30.75" customHeight="1">
      <c r="A180" s="14" t="s">
        <v>216</v>
      </c>
      <c r="B180" s="28" t="s">
        <v>190</v>
      </c>
      <c r="C180" s="16">
        <f t="shared" si="12"/>
        <v>0</v>
      </c>
      <c r="D180" s="16">
        <f t="shared" si="12"/>
        <v>-38.6</v>
      </c>
      <c r="E180" s="16">
        <f t="shared" si="12"/>
        <v>38.6</v>
      </c>
      <c r="F180" s="65" t="s">
        <v>147</v>
      </c>
    </row>
    <row r="181" spans="1:6" s="39" customFormat="1" ht="30.75" customHeight="1">
      <c r="A181" s="8" t="s">
        <v>217</v>
      </c>
      <c r="B181" s="27" t="s">
        <v>190</v>
      </c>
      <c r="C181" s="18">
        <v>0</v>
      </c>
      <c r="D181" s="33">
        <v>-38.6</v>
      </c>
      <c r="E181" s="33">
        <f>C181-D181</f>
        <v>38.6</v>
      </c>
      <c r="F181" s="63" t="s">
        <v>147</v>
      </c>
    </row>
    <row r="182" spans="1:6" ht="69" customHeight="1">
      <c r="A182" s="69" t="s">
        <v>178</v>
      </c>
      <c r="B182" s="79" t="s">
        <v>179</v>
      </c>
      <c r="C182" s="71">
        <f>C183</f>
        <v>0</v>
      </c>
      <c r="D182" s="71">
        <f>D183</f>
        <v>235825.73</v>
      </c>
      <c r="E182" s="71">
        <v>0</v>
      </c>
      <c r="F182" s="88" t="s">
        <v>147</v>
      </c>
    </row>
    <row r="183" spans="1:6" ht="40.5" customHeight="1">
      <c r="A183" s="41" t="s">
        <v>218</v>
      </c>
      <c r="B183" s="80" t="s">
        <v>180</v>
      </c>
      <c r="C183" s="42">
        <f aca="true" t="shared" si="13" ref="C183:E184">C184</f>
        <v>0</v>
      </c>
      <c r="D183" s="42">
        <f t="shared" si="13"/>
        <v>235825.73</v>
      </c>
      <c r="E183" s="42">
        <f t="shared" si="13"/>
        <v>0</v>
      </c>
      <c r="F183" s="42" t="s">
        <v>147</v>
      </c>
    </row>
    <row r="184" spans="1:6" ht="30.75" customHeight="1">
      <c r="A184" s="37" t="s">
        <v>219</v>
      </c>
      <c r="B184" s="38" t="s">
        <v>181</v>
      </c>
      <c r="C184" s="33">
        <f t="shared" si="13"/>
        <v>0</v>
      </c>
      <c r="D184" s="33">
        <f>D185+D186</f>
        <v>235825.73</v>
      </c>
      <c r="E184" s="33">
        <f t="shared" si="13"/>
        <v>0</v>
      </c>
      <c r="F184" s="33" t="s">
        <v>147</v>
      </c>
    </row>
    <row r="185" spans="1:6" s="22" customFormat="1" ht="47.25" customHeight="1" hidden="1">
      <c r="A185" s="8" t="s">
        <v>220</v>
      </c>
      <c r="B185" s="27" t="s">
        <v>182</v>
      </c>
      <c r="C185" s="18">
        <v>0</v>
      </c>
      <c r="D185" s="18">
        <v>0</v>
      </c>
      <c r="E185" s="18">
        <v>0</v>
      </c>
      <c r="F185" s="33">
        <v>0</v>
      </c>
    </row>
    <row r="186" spans="1:6" s="22" customFormat="1" ht="47.25" customHeight="1">
      <c r="A186" s="8" t="s">
        <v>287</v>
      </c>
      <c r="B186" s="27" t="s">
        <v>288</v>
      </c>
      <c r="C186" s="18">
        <v>0</v>
      </c>
      <c r="D186" s="18">
        <v>235825.73</v>
      </c>
      <c r="E186" s="18">
        <v>0</v>
      </c>
      <c r="F186" s="33" t="s">
        <v>147</v>
      </c>
    </row>
    <row r="187" spans="1:6" ht="42.75" customHeight="1">
      <c r="A187" s="69" t="s">
        <v>221</v>
      </c>
      <c r="B187" s="79" t="s">
        <v>183</v>
      </c>
      <c r="C187" s="71">
        <f>C189</f>
        <v>0</v>
      </c>
      <c r="D187" s="71">
        <f>D189</f>
        <v>-3466930.53</v>
      </c>
      <c r="E187" s="71">
        <f>E189</f>
        <v>0</v>
      </c>
      <c r="F187" s="88" t="s">
        <v>147</v>
      </c>
    </row>
    <row r="188" spans="1:6" ht="55.5" customHeight="1">
      <c r="A188" s="37" t="s">
        <v>222</v>
      </c>
      <c r="B188" s="38" t="s">
        <v>184</v>
      </c>
      <c r="C188" s="33">
        <f>C189</f>
        <v>0</v>
      </c>
      <c r="D188" s="33">
        <f>D189</f>
        <v>-3466930.53</v>
      </c>
      <c r="E188" s="33">
        <v>0</v>
      </c>
      <c r="F188" s="33" t="s">
        <v>147</v>
      </c>
    </row>
    <row r="189" spans="1:6" ht="58.5" customHeight="1">
      <c r="A189" s="8" t="s">
        <v>223</v>
      </c>
      <c r="B189" s="27" t="s">
        <v>185</v>
      </c>
      <c r="C189" s="18">
        <v>0</v>
      </c>
      <c r="D189" s="18">
        <v>-3466930.53</v>
      </c>
      <c r="E189" s="18">
        <v>0</v>
      </c>
      <c r="F189" s="33" t="s">
        <v>147</v>
      </c>
    </row>
    <row r="190" spans="1:6" s="78" customFormat="1" ht="27" customHeight="1">
      <c r="A190" s="81" t="s">
        <v>186</v>
      </c>
      <c r="B190" s="82"/>
      <c r="C190" s="83">
        <f>C10+C129</f>
        <v>3339378417.5</v>
      </c>
      <c r="D190" s="83">
        <f>D10+D129</f>
        <v>2193062404.26</v>
      </c>
      <c r="E190" s="83">
        <f>E10+E129</f>
        <v>1146344297.04</v>
      </c>
      <c r="F190" s="92">
        <f>D190/C190</f>
        <v>0.6567277289591574</v>
      </c>
    </row>
    <row r="193" ht="12.75">
      <c r="D193" s="12"/>
    </row>
    <row r="194" spans="3:5" ht="12.75">
      <c r="C194" s="12"/>
      <c r="D194" s="12"/>
      <c r="E194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2019-04-23T07:48:47Z</cp:lastPrinted>
  <dcterms:created xsi:type="dcterms:W3CDTF">2003-08-14T15:25:08Z</dcterms:created>
  <dcterms:modified xsi:type="dcterms:W3CDTF">2021-10-11T14:49:07Z</dcterms:modified>
  <cp:category/>
  <cp:version/>
  <cp:contentType/>
  <cp:contentStatus/>
</cp:coreProperties>
</file>