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10.2022" sheetId="1" r:id="rId1"/>
  </sheets>
  <definedNames>
    <definedName name="_xlnm.Print_Titles" localSheetId="0">'на 01.10.2022'!$6:$7</definedName>
    <definedName name="_xlnm.Print_Area" localSheetId="0">'на 01.10.2022'!$A$1:$F$137</definedName>
  </definedNames>
  <calcPr fullCalcOnLoad="1"/>
</workbook>
</file>

<file path=xl/sharedStrings.xml><?xml version="1.0" encoding="utf-8"?>
<sst xmlns="http://schemas.openxmlformats.org/spreadsheetml/2006/main" count="412" uniqueCount="382">
  <si>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</si>
  <si>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</si>
  <si>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</si>
  <si>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</si>
  <si>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</si>
  <si>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</si>
  <si>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</si>
  <si>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</si>
  <si>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</si>
  <si>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</si>
  <si>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</si>
  <si>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</si>
  <si>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</si>
  <si>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</si>
  <si>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</si>
  <si>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</si>
  <si>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</si>
  <si>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</si>
  <si>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</si>
  <si>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</si>
  <si>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</si>
  <si>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</si>
  <si>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</si>
  <si>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</si>
  <si>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</si>
  <si>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</si>
  <si>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</si>
  <si>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</si>
  <si>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</si>
  <si>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</si>
  <si>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</si>
  <si>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</si>
  <si>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</si>
  <si>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</si>
  <si>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</si>
  <si>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</si>
  <si>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</si>
  <si>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</si>
  <si>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</si>
  <si>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</si>
  <si>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</si>
  <si>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</si>
  <si>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</si>
  <si>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</si>
  <si>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</si>
  <si>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</si>
  <si>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</si>
  <si>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</si>
  <si>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</si>
  <si>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</si>
  <si>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</si>
  <si>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</si>
  <si>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</si>
  <si>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</si>
  <si>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</si>
  <si>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</si>
  <si>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</si>
  <si>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</si>
  <si>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</si>
  <si>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</si>
  <si>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</si>
  <si>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</si>
  <si>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</si>
  <si>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</si>
  <si>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</si>
  <si>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</si>
  <si>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</si>
  <si>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</si>
  <si>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</si>
  <si>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</si>
  <si>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</si>
  <si>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</si>
  <si>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</si>
  <si>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</si>
  <si>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</si>
  <si>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</si>
  <si>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</si>
  <si>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</si>
  <si>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</si>
  <si>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</si>
  <si>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</si>
  <si>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</si>
  <si>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</si>
  <si>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</si>
  <si>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</si>
  <si>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</si>
  <si>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</si>
  <si>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</si>
  <si>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</si>
  <si>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</si>
  <si>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</si>
  <si>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</si>
  <si>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</si>
  <si>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</si>
  <si>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</si>
  <si>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</si>
  <si>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</si>
  <si>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</si>
  <si>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</si>
  <si>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</si>
  <si>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</si>
  <si>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</si>
  <si>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</si>
  <si>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</si>
  <si>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</si>
  <si>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</si>
  <si>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</si>
  <si>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</si>
  <si>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</si>
  <si>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</si>
  <si>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</si>
  <si>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</si>
  <si>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</si>
  <si>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</si>
  <si>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</si>
  <si>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</si>
  <si>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</si>
  <si>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</si>
  <si>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</si>
  <si>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</si>
  <si>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</si>
  <si>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</si>
  <si>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</si>
  <si>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</si>
  <si>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</si>
  <si>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</si>
  <si>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</si>
  <si>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</si>
  <si>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</si>
  <si>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</si>
  <si>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</si>
  <si>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</si>
  <si>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</si>
  <si>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</si>
  <si>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</si>
  <si>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</si>
  <si>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</si>
  <si>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</si>
  <si>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</si>
  <si>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</si>
  <si>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</si>
  <si>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</si>
  <si>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</si>
  <si>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</si>
  <si>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</si>
  <si>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</si>
  <si>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</si>
  <si>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</si>
  <si>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</si>
  <si>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</si>
  <si>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</si>
  <si>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</si>
  <si>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</si>
  <si>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</si>
  <si>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</si>
  <si>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</si>
  <si>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</si>
  <si>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</si>
  <si>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</si>
  <si>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</si>
  <si>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</si>
  <si>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</si>
  <si>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</si>
  <si>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</si>
  <si>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</si>
  <si>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</si>
  <si>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</si>
  <si>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</si>
  <si>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</si>
  <si>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</si>
  <si>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</si>
  <si>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</si>
  <si>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</si>
  <si>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</si>
  <si>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</si>
  <si>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</si>
  <si>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</si>
  <si>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</si>
  <si>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</si>
  <si>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</si>
  <si>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</si>
  <si>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</si>
  <si>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</si>
  <si>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</si>
  <si>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</si>
  <si>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</si>
  <si>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</si>
  <si>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</si>
  <si>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</si>
  <si>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</si>
  <si>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</si>
  <si>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</si>
  <si>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</si>
  <si>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</si>
  <si>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</si>
  <si>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</si>
  <si>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</si>
  <si>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</si>
  <si>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</si>
  <si>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</si>
  <si>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</si>
  <si>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</si>
  <si>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</si>
  <si>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</si>
  <si>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</si>
  <si>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</si>
  <si>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</si>
  <si>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</si>
  <si>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</si>
  <si>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</si>
  <si>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</si>
  <si>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</si>
  <si>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</si>
  <si>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</si>
  <si>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</si>
  <si>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</si>
  <si>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</si>
  <si>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</si>
  <si>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</si>
  <si>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</si>
  <si>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</si>
  <si>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</si>
  <si>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</si>
  <si>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</si>
  <si>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</si>
  <si>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</si>
  <si>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</si>
  <si>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</si>
  <si>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</si>
  <si>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</si>
  <si>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</si>
  <si>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</si>
  <si>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</si>
  <si>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</si>
  <si>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</si>
  <si>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</si>
  <si>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</si>
  <si>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</si>
  <si>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</si>
  <si>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</si>
  <si>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</si>
  <si>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</si>
  <si>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</si>
  <si>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</si>
  <si>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</si>
  <si>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</si>
  <si>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</si>
  <si>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000 2 02 20077 00 0000 150</t>
  </si>
  <si>
    <t>000 2 02 20077 04 0000 150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</si>
  <si>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</si>
  <si>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</si>
  <si>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</si>
  <si>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</si>
  <si>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</si>
  <si>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</si>
  <si>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</si>
  <si>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</si>
  <si>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</si>
  <si>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</si>
  <si>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</si>
  <si>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</si>
  <si>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</si>
  <si>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</si>
  <si>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</si>
  <si>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</si>
  <si>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</si>
  <si>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</si>
  <si>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</si>
  <si>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</si>
  <si>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</si>
  <si>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</si>
  <si>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</si>
  <si>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</si>
  <si>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</si>
  <si>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</si>
  <si>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</si>
  <si>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</si>
  <si>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</si>
  <si>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</si>
  <si>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</si>
  <si>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</si>
  <si>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</si>
  <si>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</si>
  <si>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</si>
  <si>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</si>
  <si>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</si>
  <si>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</si>
  <si>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</si>
  <si>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</si>
  <si>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</si>
  <si>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</si>
  <si>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</si>
  <si>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</si>
  <si>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</si>
  <si>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</si>
  <si>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</si>
  <si>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</si>
  <si>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</si>
  <si>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</si>
  <si>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</si>
  <si>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</si>
  <si>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</si>
  <si>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000 2 02 25519 04 0000 150</t>
  </si>
  <si>
    <t>000 2 02 25519 00 0000 150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</si>
  <si>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</si>
  <si>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</si>
  <si>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</si>
  <si>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</si>
  <si>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</si>
  <si>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</si>
  <si>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</si>
  <si>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</si>
  <si>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</si>
  <si>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</si>
  <si>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</si>
  <si>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</si>
  <si>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</si>
  <si>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</si>
  <si>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</si>
  <si>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</si>
  <si>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</si>
  <si>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</si>
  <si>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</si>
  <si>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</si>
  <si>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</si>
  <si>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</si>
  <si>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</si>
  <si>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</si>
  <si>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</si>
  <si>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</si>
  <si>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</si>
  <si>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</si>
  <si>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</si>
  <si>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</si>
  <si>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</si>
  <si>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</si>
  <si>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000 2 02 20216 04 0000 150</t>
  </si>
  <si>
    <t>000 2 02 20216 00 0000 150</t>
  </si>
  <si>
    <t>000 1 16 01090 01 0000 140</t>
  </si>
  <si>
    <t>000 1 16 01093 01 0000 140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</si>
  <si>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</si>
  <si>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</si>
  <si>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</si>
  <si>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</si>
  <si>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000 2 02 25097 04 0000 150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</si>
  <si>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</si>
  <si>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</si>
  <si>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</si>
  <si>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000 2 02 45454 00 0000 150</t>
  </si>
  <si>
    <t>000 2 02 45454 04 0000 150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</si>
  <si>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</si>
  <si>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</si>
  <si>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</si>
  <si>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</si>
  <si>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</si>
  <si>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</si>
  <si>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</si>
  <si>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</si>
  <si>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Утверждено решением Совета депутатов от 13.04.2022 г. № 38</t>
  </si>
  <si>
    <t>000 1 17 01000 00 0000 180</t>
  </si>
  <si>
    <t>Невыясненные поступления</t>
  </si>
  <si>
    <t>000 1 17 15020 04 0000 150</t>
  </si>
  <si>
    <t>Инициативные платежи, зачисляемые в бюджеты городских округов</t>
  </si>
  <si>
    <t>000 1 17 15000 00 0000 150</t>
  </si>
  <si>
    <t>000 2 02 25527 04 0000 150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</si>
  <si>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</si>
  <si>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</si>
  <si>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</si>
  <si>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000 2 02 25555 00 0000 150</t>
  </si>
  <si>
    <t>000 2 02 25555 04 0000 150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</si>
  <si>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</si>
  <si>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</si>
  <si>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000 1 16 11000 00 0000 140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</si>
  <si>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</si>
  <si>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</si>
  <si>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</si>
  <si>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Анализ поступления доходов местного бюджета ЗАТО Александровск по состоянию на 01.10.2022 г.</t>
  </si>
  <si>
    <t>Исполнение по состоянию на 01.10.2022</t>
  </si>
  <si>
    <t>000 1 16 01103 01 0000 140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</si>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</sst>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6"/>
  <sheetViews>
    <sheetView tabSelected="1" workbookViewId="0" topLeftCell="A196">
      <selection activeCell="F197" sqref="F197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125" style="2" customWidth="1"/>
    <col min="8" max="8" width="20.6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376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358</v>
      </c>
      <c r="D8" s="1" t="s">
        <v>377</v>
      </c>
      <c r="E8" s="1" t="s">
        <v>152</v>
      </c>
      <c r="F8" s="1" t="s">
        <v>153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C11+C53</f>
        <v>1007262776.75</v>
      </c>
      <c r="D10" s="36">
        <f>D11+D53</f>
        <v>637184643.61</v>
      </c>
      <c r="E10" s="36">
        <f>E11+E53</f>
        <v>370078133.14</v>
      </c>
      <c r="F10" s="58">
        <f>D10/C10</f>
        <v>0.6325902816203717</v>
      </c>
      <c r="H10" s="4"/>
    </row>
    <row r="11" spans="1:6" ht="13.5">
      <c r="A11" s="29"/>
      <c r="B11" s="30" t="s">
        <v>91</v>
      </c>
      <c r="C11" s="31">
        <f>C13+C26+C40+C48+C20</f>
        <v>893414517.31</v>
      </c>
      <c r="D11" s="31">
        <f>D13+D26+D40+D48+D20</f>
        <v>562007424.65</v>
      </c>
      <c r="E11" s="31">
        <f>E13+E26+E40+E48+E20</f>
        <v>331407092.65999997</v>
      </c>
      <c r="F11" s="59">
        <f>D11/C11</f>
        <v>0.6290556217310634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8" ht="12.75">
      <c r="A13" s="43" t="s">
        <v>93</v>
      </c>
      <c r="B13" s="44" t="s">
        <v>94</v>
      </c>
      <c r="C13" s="45">
        <f>C14</f>
        <v>828199672.5699999</v>
      </c>
      <c r="D13" s="45">
        <f>D14</f>
        <v>512290704.63</v>
      </c>
      <c r="E13" s="45">
        <f>E14</f>
        <v>315908967.93999994</v>
      </c>
      <c r="F13" s="61">
        <f aca="true" t="shared" si="0" ref="F13:F24">D13/C13</f>
        <v>0.6185594145917763</v>
      </c>
      <c r="H13" s="4"/>
    </row>
    <row r="14" spans="1:6" ht="12.75">
      <c r="A14" s="14" t="s">
        <v>95</v>
      </c>
      <c r="B14" s="15" t="s">
        <v>96</v>
      </c>
      <c r="C14" s="16">
        <f>C15+C16+C17+C19+C18</f>
        <v>828199672.5699999</v>
      </c>
      <c r="D14" s="16">
        <f>D15+D16+D17+D19+D18</f>
        <v>512290704.63</v>
      </c>
      <c r="E14" s="16">
        <f aca="true" t="shared" si="1" ref="E14:E19">C14-D14</f>
        <v>315908967.93999994</v>
      </c>
      <c r="F14" s="62">
        <f t="shared" si="0"/>
        <v>0.6185594145917763</v>
      </c>
    </row>
    <row r="15" spans="1:6" ht="79.5">
      <c r="A15" s="8" t="s">
        <v>28</v>
      </c>
      <c r="B15" s="17" t="s">
        <v>111</v>
      </c>
      <c r="C15" s="33">
        <v>820231712.4</v>
      </c>
      <c r="D15" s="33">
        <v>508021752.63</v>
      </c>
      <c r="E15" s="33">
        <f t="shared" si="1"/>
        <v>312209959.77</v>
      </c>
      <c r="F15" s="63">
        <f t="shared" si="0"/>
        <v>0.6193637053406861</v>
      </c>
    </row>
    <row r="16" spans="1:6" ht="118.5" customHeight="1">
      <c r="A16" s="8" t="s">
        <v>29</v>
      </c>
      <c r="B16" s="19" t="s">
        <v>30</v>
      </c>
      <c r="C16" s="33">
        <v>407628</v>
      </c>
      <c r="D16" s="33">
        <v>527929.45</v>
      </c>
      <c r="E16" s="33">
        <f t="shared" si="1"/>
        <v>-120301.44999999995</v>
      </c>
      <c r="F16" s="63">
        <f t="shared" si="0"/>
        <v>1.2951255801858557</v>
      </c>
    </row>
    <row r="17" spans="1:6" ht="51">
      <c r="A17" s="37" t="s">
        <v>31</v>
      </c>
      <c r="B17" s="38" t="s">
        <v>32</v>
      </c>
      <c r="C17" s="33">
        <v>1908195</v>
      </c>
      <c r="D17" s="33">
        <v>1750176.54</v>
      </c>
      <c r="E17" s="33">
        <f t="shared" si="1"/>
        <v>158018.45999999996</v>
      </c>
      <c r="F17" s="63">
        <f t="shared" si="0"/>
        <v>0.9171895639596582</v>
      </c>
    </row>
    <row r="18" spans="1:6" ht="89.25">
      <c r="A18" s="37" t="s">
        <v>356</v>
      </c>
      <c r="B18" s="38" t="s">
        <v>357</v>
      </c>
      <c r="C18" s="33">
        <v>0</v>
      </c>
      <c r="D18" s="33">
        <v>3421.44</v>
      </c>
      <c r="E18" s="33">
        <f t="shared" si="1"/>
        <v>-3421.44</v>
      </c>
      <c r="F18" s="63" t="s">
        <v>145</v>
      </c>
    </row>
    <row r="19" spans="1:6" ht="102">
      <c r="A19" s="37" t="s">
        <v>310</v>
      </c>
      <c r="B19" s="38" t="s">
        <v>311</v>
      </c>
      <c r="C19" s="33">
        <v>5652137.17</v>
      </c>
      <c r="D19" s="33">
        <v>1987424.57</v>
      </c>
      <c r="E19" s="33">
        <f t="shared" si="1"/>
        <v>3664712.5999999996</v>
      </c>
      <c r="F19" s="63">
        <f>D19/C19</f>
        <v>0.35162355587346794</v>
      </c>
    </row>
    <row r="20" spans="1:8" ht="25.5">
      <c r="A20" s="43" t="s">
        <v>33</v>
      </c>
      <c r="B20" s="46" t="s">
        <v>34</v>
      </c>
      <c r="C20" s="45">
        <f>C21</f>
        <v>8826428.04</v>
      </c>
      <c r="D20" s="45">
        <f>D21</f>
        <v>7592687.44</v>
      </c>
      <c r="E20" s="45">
        <f>E21</f>
        <v>1233740.5999999996</v>
      </c>
      <c r="F20" s="61">
        <f t="shared" si="0"/>
        <v>0.8602219839771108</v>
      </c>
      <c r="H20" s="4"/>
    </row>
    <row r="21" spans="1:6" ht="38.25">
      <c r="A21" s="14" t="s">
        <v>35</v>
      </c>
      <c r="B21" s="20" t="s">
        <v>36</v>
      </c>
      <c r="C21" s="16">
        <f>C22+C23+C24+C25</f>
        <v>8826428.04</v>
      </c>
      <c r="D21" s="42">
        <f>D22+D23+D24+D25</f>
        <v>7592687.44</v>
      </c>
      <c r="E21" s="16">
        <f>E22+E23+E24+E25</f>
        <v>1233740.5999999996</v>
      </c>
      <c r="F21" s="62">
        <f t="shared" si="0"/>
        <v>0.8602219839771108</v>
      </c>
    </row>
    <row r="22" spans="1:8" s="39" customFormat="1" ht="119.25" customHeight="1">
      <c r="A22" s="37" t="s">
        <v>146</v>
      </c>
      <c r="B22" s="38" t="s">
        <v>312</v>
      </c>
      <c r="C22" s="33">
        <v>3990699.59</v>
      </c>
      <c r="D22" s="33">
        <v>3712451.49</v>
      </c>
      <c r="E22" s="33">
        <f>C22-D22</f>
        <v>278248.0999999996</v>
      </c>
      <c r="F22" s="63">
        <f t="shared" si="0"/>
        <v>0.9302758592259761</v>
      </c>
      <c r="H22" s="57"/>
    </row>
    <row r="23" spans="1:8" s="39" customFormat="1" ht="134.25" customHeight="1">
      <c r="A23" s="37" t="s">
        <v>147</v>
      </c>
      <c r="B23" s="38" t="s">
        <v>313</v>
      </c>
      <c r="C23" s="33">
        <v>22090.18</v>
      </c>
      <c r="D23" s="33">
        <v>21001.81</v>
      </c>
      <c r="E23" s="33">
        <f>C23-D23</f>
        <v>1088.369999999999</v>
      </c>
      <c r="F23" s="63">
        <f t="shared" si="0"/>
        <v>0.9507305961291398</v>
      </c>
      <c r="H23" s="57"/>
    </row>
    <row r="24" spans="1:11" s="39" customFormat="1" ht="120.75" customHeight="1">
      <c r="A24" s="37" t="s">
        <v>148</v>
      </c>
      <c r="B24" s="38" t="s">
        <v>314</v>
      </c>
      <c r="C24" s="33">
        <v>4813638.27</v>
      </c>
      <c r="D24" s="33">
        <v>4273657.02</v>
      </c>
      <c r="E24" s="33">
        <f>C24-D24</f>
        <v>539981.25</v>
      </c>
      <c r="F24" s="63">
        <f t="shared" si="0"/>
        <v>0.887822636494038</v>
      </c>
      <c r="K24" s="57"/>
    </row>
    <row r="25" spans="1:6" ht="119.25" customHeight="1">
      <c r="A25" s="8" t="s">
        <v>149</v>
      </c>
      <c r="B25" s="19" t="s">
        <v>315</v>
      </c>
      <c r="C25" s="33">
        <v>0</v>
      </c>
      <c r="D25" s="33">
        <v>-414422.88</v>
      </c>
      <c r="E25" s="33">
        <f>C25-D25</f>
        <v>414422.88</v>
      </c>
      <c r="F25" s="63" t="s">
        <v>145</v>
      </c>
    </row>
    <row r="26" spans="1:8" ht="12.75">
      <c r="A26" s="43" t="s">
        <v>97</v>
      </c>
      <c r="B26" s="44" t="s">
        <v>98</v>
      </c>
      <c r="C26" s="45">
        <f>C27+C35+C39</f>
        <v>34357010</v>
      </c>
      <c r="D26" s="45">
        <f>D27+D35+D39</f>
        <v>28669813.27</v>
      </c>
      <c r="E26" s="45">
        <f>E27+E35+E39</f>
        <v>5687196.729999999</v>
      </c>
      <c r="F26" s="61">
        <f aca="true" t="shared" si="2" ref="F26:F36">D26/C26</f>
        <v>0.8344676463405867</v>
      </c>
      <c r="H26" s="4"/>
    </row>
    <row r="27" spans="1:6" ht="25.5">
      <c r="A27" s="14" t="s">
        <v>99</v>
      </c>
      <c r="B27" s="21" t="s">
        <v>100</v>
      </c>
      <c r="C27" s="16">
        <f>C28+C31+C34</f>
        <v>33140660</v>
      </c>
      <c r="D27" s="42">
        <f>D28+D31+D34</f>
        <v>27838792.86</v>
      </c>
      <c r="E27" s="16">
        <f>E28+E31+E34</f>
        <v>5301867.139999999</v>
      </c>
      <c r="F27" s="62">
        <f t="shared" si="2"/>
        <v>0.8400192651564573</v>
      </c>
    </row>
    <row r="28" spans="1:6" ht="38.25">
      <c r="A28" s="8" t="s">
        <v>37</v>
      </c>
      <c r="B28" s="19" t="s">
        <v>38</v>
      </c>
      <c r="C28" s="18">
        <f>C29+C30</f>
        <v>10649611</v>
      </c>
      <c r="D28" s="33">
        <f>D29+D30</f>
        <v>12042926.860000001</v>
      </c>
      <c r="E28" s="18">
        <f>E29+E30</f>
        <v>-1393315.8600000008</v>
      </c>
      <c r="F28" s="64">
        <f t="shared" si="2"/>
        <v>1.130832559048401</v>
      </c>
    </row>
    <row r="29" spans="1:10" ht="38.25">
      <c r="A29" s="8" t="s">
        <v>39</v>
      </c>
      <c r="B29" s="19" t="s">
        <v>38</v>
      </c>
      <c r="C29" s="18">
        <v>10649611</v>
      </c>
      <c r="D29" s="33">
        <v>12042998.63</v>
      </c>
      <c r="E29" s="33">
        <f>C29-D29</f>
        <v>-1393387.6300000008</v>
      </c>
      <c r="F29" s="64">
        <f t="shared" si="2"/>
        <v>1.1308392982616924</v>
      </c>
      <c r="J29" s="4"/>
    </row>
    <row r="30" spans="1:10" ht="51">
      <c r="A30" s="8" t="s">
        <v>112</v>
      </c>
      <c r="B30" s="19" t="s">
        <v>113</v>
      </c>
      <c r="C30" s="18">
        <v>0</v>
      </c>
      <c r="D30" s="33">
        <v>-71.77</v>
      </c>
      <c r="E30" s="33">
        <f>C30-D30</f>
        <v>71.77</v>
      </c>
      <c r="F30" s="64" t="s">
        <v>145</v>
      </c>
      <c r="J30" s="4"/>
    </row>
    <row r="31" spans="1:10" ht="38.25">
      <c r="A31" s="8" t="s">
        <v>40</v>
      </c>
      <c r="B31" s="19" t="s">
        <v>41</v>
      </c>
      <c r="C31" s="18">
        <f>C32+C33</f>
        <v>22491049</v>
      </c>
      <c r="D31" s="33">
        <f>D32+D33</f>
        <v>15795844</v>
      </c>
      <c r="E31" s="33">
        <f>E32+E33</f>
        <v>6695205</v>
      </c>
      <c r="F31" s="64">
        <f t="shared" si="2"/>
        <v>0.7023169083843088</v>
      </c>
      <c r="J31" s="4"/>
    </row>
    <row r="32" spans="1:10" ht="65.25" customHeight="1">
      <c r="A32" s="8" t="s">
        <v>42</v>
      </c>
      <c r="B32" s="19" t="s">
        <v>316</v>
      </c>
      <c r="C32" s="18">
        <v>22491049</v>
      </c>
      <c r="D32" s="33">
        <v>15795844</v>
      </c>
      <c r="E32" s="33">
        <f>C32-D32</f>
        <v>6695205</v>
      </c>
      <c r="F32" s="64">
        <f t="shared" si="2"/>
        <v>0.7023169083843088</v>
      </c>
      <c r="J32" s="4"/>
    </row>
    <row r="33" spans="1:10" ht="63.75" hidden="1">
      <c r="A33" s="8" t="s">
        <v>115</v>
      </c>
      <c r="B33" s="19" t="s">
        <v>114</v>
      </c>
      <c r="C33" s="18">
        <v>0</v>
      </c>
      <c r="D33" s="33"/>
      <c r="E33" s="33">
        <f>C33-D33</f>
        <v>0</v>
      </c>
      <c r="F33" s="64" t="e">
        <f t="shared" si="2"/>
        <v>#DIV/0!</v>
      </c>
      <c r="J33" s="4"/>
    </row>
    <row r="34" spans="1:10" ht="38.25">
      <c r="A34" s="8" t="s">
        <v>43</v>
      </c>
      <c r="B34" s="19" t="s">
        <v>141</v>
      </c>
      <c r="C34" s="18">
        <v>0</v>
      </c>
      <c r="D34" s="33">
        <v>22</v>
      </c>
      <c r="E34" s="33">
        <f>C34-D34</f>
        <v>-22</v>
      </c>
      <c r="F34" s="64" t="s">
        <v>145</v>
      </c>
      <c r="J34" s="4"/>
    </row>
    <row r="35" spans="1:10" s="22" customFormat="1" ht="25.5">
      <c r="A35" s="14" t="s">
        <v>101</v>
      </c>
      <c r="B35" s="21" t="s">
        <v>102</v>
      </c>
      <c r="C35" s="16">
        <f>C36+C37</f>
        <v>427</v>
      </c>
      <c r="D35" s="42">
        <f>D36+D37</f>
        <v>4751.93</v>
      </c>
      <c r="E35" s="42">
        <f>E36+E37</f>
        <v>-4324.93</v>
      </c>
      <c r="F35" s="62">
        <f t="shared" si="2"/>
        <v>11.12864168618267</v>
      </c>
      <c r="H35" s="2"/>
      <c r="J35" s="4"/>
    </row>
    <row r="36" spans="1:10" s="22" customFormat="1" ht="25.5">
      <c r="A36" s="8" t="s">
        <v>44</v>
      </c>
      <c r="B36" s="19" t="s">
        <v>45</v>
      </c>
      <c r="C36" s="18">
        <v>427</v>
      </c>
      <c r="D36" s="33">
        <v>5178.96</v>
      </c>
      <c r="E36" s="33">
        <f>C36-D36</f>
        <v>-4751.96</v>
      </c>
      <c r="F36" s="64">
        <f t="shared" si="2"/>
        <v>12.128711943793911</v>
      </c>
      <c r="H36" s="2"/>
      <c r="J36" s="4"/>
    </row>
    <row r="37" spans="1:10" s="22" customFormat="1" ht="38.25">
      <c r="A37" s="8" t="s">
        <v>46</v>
      </c>
      <c r="B37" s="19" t="s">
        <v>47</v>
      </c>
      <c r="C37" s="33">
        <v>0</v>
      </c>
      <c r="D37" s="33">
        <v>-427.03</v>
      </c>
      <c r="E37" s="33">
        <f>C37-D37</f>
        <v>427.03</v>
      </c>
      <c r="F37" s="64" t="s">
        <v>145</v>
      </c>
      <c r="H37" s="2"/>
      <c r="J37" s="4"/>
    </row>
    <row r="38" spans="1:10" s="22" customFormat="1" ht="25.5">
      <c r="A38" s="14" t="s">
        <v>48</v>
      </c>
      <c r="B38" s="21" t="s">
        <v>49</v>
      </c>
      <c r="C38" s="16">
        <f>C39</f>
        <v>1215923</v>
      </c>
      <c r="D38" s="42">
        <f>D39</f>
        <v>826268.48</v>
      </c>
      <c r="E38" s="16">
        <f>E39</f>
        <v>389654.52</v>
      </c>
      <c r="F38" s="62">
        <f aca="true" t="shared" si="3" ref="F38:F45">D38/C38</f>
        <v>0.6795401353539656</v>
      </c>
      <c r="H38" s="2"/>
      <c r="J38" s="4"/>
    </row>
    <row r="39" spans="1:10" ht="38.25">
      <c r="A39" s="8" t="s">
        <v>103</v>
      </c>
      <c r="B39" s="23" t="s">
        <v>104</v>
      </c>
      <c r="C39" s="18">
        <v>1215923</v>
      </c>
      <c r="D39" s="33">
        <v>826268.48</v>
      </c>
      <c r="E39" s="18">
        <f>C39-D39</f>
        <v>389654.52</v>
      </c>
      <c r="F39" s="64">
        <f t="shared" si="3"/>
        <v>0.6795401353539656</v>
      </c>
      <c r="J39" s="4"/>
    </row>
    <row r="40" spans="1:8" ht="12.75">
      <c r="A40" s="43" t="s">
        <v>105</v>
      </c>
      <c r="B40" s="44" t="s">
        <v>106</v>
      </c>
      <c r="C40" s="45">
        <f>C41+C43</f>
        <v>11956621</v>
      </c>
      <c r="D40" s="45">
        <f>D41+D43</f>
        <v>5347130.3100000005</v>
      </c>
      <c r="E40" s="45">
        <f>E41+E43</f>
        <v>6609490.69</v>
      </c>
      <c r="F40" s="61">
        <f t="shared" si="3"/>
        <v>0.44721082235524573</v>
      </c>
      <c r="H40" s="4"/>
    </row>
    <row r="41" spans="1:6" ht="12.75">
      <c r="A41" s="14" t="s">
        <v>50</v>
      </c>
      <c r="B41" s="21" t="s">
        <v>51</v>
      </c>
      <c r="C41" s="16">
        <f>C42</f>
        <v>5875704</v>
      </c>
      <c r="D41" s="42">
        <f>D42</f>
        <v>1269866.52</v>
      </c>
      <c r="E41" s="42">
        <f>E42</f>
        <v>4605837.48</v>
      </c>
      <c r="F41" s="65">
        <f t="shared" si="3"/>
        <v>0.21612159496121658</v>
      </c>
    </row>
    <row r="42" spans="1:6" ht="51">
      <c r="A42" s="8" t="s">
        <v>107</v>
      </c>
      <c r="B42" s="24" t="s">
        <v>108</v>
      </c>
      <c r="C42" s="18">
        <v>5875704</v>
      </c>
      <c r="D42" s="33">
        <v>1269866.52</v>
      </c>
      <c r="E42" s="33">
        <f>C42-D42</f>
        <v>4605837.48</v>
      </c>
      <c r="F42" s="63">
        <f t="shared" si="3"/>
        <v>0.21612159496121658</v>
      </c>
    </row>
    <row r="43" spans="1:6" ht="12.75">
      <c r="A43" s="14" t="s">
        <v>109</v>
      </c>
      <c r="B43" s="21" t="s">
        <v>1</v>
      </c>
      <c r="C43" s="16">
        <f>C44+C46</f>
        <v>6080917</v>
      </c>
      <c r="D43" s="42">
        <f>D44+D46</f>
        <v>4077263.79</v>
      </c>
      <c r="E43" s="16">
        <f>E44+E46</f>
        <v>2003653.21</v>
      </c>
      <c r="F43" s="62">
        <f t="shared" si="3"/>
        <v>0.6705014704196752</v>
      </c>
    </row>
    <row r="44" spans="1:8" ht="12.75">
      <c r="A44" s="37" t="s">
        <v>142</v>
      </c>
      <c r="B44" s="38" t="s">
        <v>124</v>
      </c>
      <c r="C44" s="18">
        <f>C45</f>
        <v>6080917</v>
      </c>
      <c r="D44" s="33">
        <f>D45</f>
        <v>4077171.42</v>
      </c>
      <c r="E44" s="33">
        <f>E45</f>
        <v>2003745.58</v>
      </c>
      <c r="F44" s="63">
        <f t="shared" si="3"/>
        <v>0.670486280276478</v>
      </c>
      <c r="H44" s="4"/>
    </row>
    <row r="45" spans="1:6" ht="38.25">
      <c r="A45" s="37" t="s">
        <v>125</v>
      </c>
      <c r="B45" s="38" t="s">
        <v>126</v>
      </c>
      <c r="C45" s="33">
        <v>6080917</v>
      </c>
      <c r="D45" s="33">
        <v>4077171.42</v>
      </c>
      <c r="E45" s="33">
        <f>C45-D45</f>
        <v>2003745.58</v>
      </c>
      <c r="F45" s="63">
        <f t="shared" si="3"/>
        <v>0.670486280276478</v>
      </c>
    </row>
    <row r="46" spans="1:6" ht="12.75">
      <c r="A46" s="37" t="s">
        <v>127</v>
      </c>
      <c r="B46" s="38" t="s">
        <v>128</v>
      </c>
      <c r="C46" s="33">
        <f>C47</f>
        <v>0</v>
      </c>
      <c r="D46" s="33">
        <f>D47</f>
        <v>92.37</v>
      </c>
      <c r="E46" s="33">
        <f>E47</f>
        <v>-92.37</v>
      </c>
      <c r="F46" s="63" t="s">
        <v>145</v>
      </c>
    </row>
    <row r="47" spans="1:6" ht="38.25">
      <c r="A47" s="37" t="s">
        <v>129</v>
      </c>
      <c r="B47" s="38" t="s">
        <v>130</v>
      </c>
      <c r="C47" s="33">
        <v>0</v>
      </c>
      <c r="D47" s="33">
        <v>92.37</v>
      </c>
      <c r="E47" s="33">
        <f>C47-D47</f>
        <v>-92.37</v>
      </c>
      <c r="F47" s="63" t="s">
        <v>145</v>
      </c>
    </row>
    <row r="48" spans="1:8" ht="12.75">
      <c r="A48" s="43" t="s">
        <v>2</v>
      </c>
      <c r="B48" s="44" t="s">
        <v>3</v>
      </c>
      <c r="C48" s="45">
        <f>C49+C51</f>
        <v>10074785.7</v>
      </c>
      <c r="D48" s="45">
        <f>D49+D51</f>
        <v>8107089</v>
      </c>
      <c r="E48" s="45">
        <f>E49+E51</f>
        <v>1967696.6999999993</v>
      </c>
      <c r="F48" s="61">
        <f aca="true" t="shared" si="4" ref="F48:F56">D48/C48</f>
        <v>0.8046909623099974</v>
      </c>
      <c r="H48" s="4"/>
    </row>
    <row r="49" spans="1:6" ht="38.25">
      <c r="A49" s="14" t="s">
        <v>52</v>
      </c>
      <c r="B49" s="20" t="s">
        <v>53</v>
      </c>
      <c r="C49" s="16">
        <f>C50</f>
        <v>10064785.7</v>
      </c>
      <c r="D49" s="42">
        <f>D50</f>
        <v>8107089</v>
      </c>
      <c r="E49" s="16">
        <f>E50</f>
        <v>1957696.6999999993</v>
      </c>
      <c r="F49" s="62">
        <f t="shared" si="4"/>
        <v>0.8054904735825623</v>
      </c>
    </row>
    <row r="50" spans="1:9" ht="51">
      <c r="A50" s="8" t="s">
        <v>54</v>
      </c>
      <c r="B50" s="19" t="s">
        <v>55</v>
      </c>
      <c r="C50" s="18">
        <v>10064785.7</v>
      </c>
      <c r="D50" s="33">
        <v>8107089</v>
      </c>
      <c r="E50" s="18">
        <f>C50-D50</f>
        <v>1957696.6999999993</v>
      </c>
      <c r="F50" s="64">
        <f t="shared" si="4"/>
        <v>0.8054904735825623</v>
      </c>
      <c r="I50" s="4"/>
    </row>
    <row r="51" spans="1:6" ht="38.25">
      <c r="A51" s="14" t="s">
        <v>56</v>
      </c>
      <c r="B51" s="20" t="s">
        <v>57</v>
      </c>
      <c r="C51" s="42">
        <f>C52</f>
        <v>10000</v>
      </c>
      <c r="D51" s="42">
        <f>D52</f>
        <v>0</v>
      </c>
      <c r="E51" s="42">
        <f>E52</f>
        <v>10000</v>
      </c>
      <c r="F51" s="64">
        <f t="shared" si="4"/>
        <v>0</v>
      </c>
    </row>
    <row r="52" spans="1:6" ht="25.5">
      <c r="A52" s="8" t="s">
        <v>58</v>
      </c>
      <c r="B52" s="19" t="s">
        <v>59</v>
      </c>
      <c r="C52" s="33">
        <v>10000</v>
      </c>
      <c r="D52" s="33">
        <v>0</v>
      </c>
      <c r="E52" s="33">
        <f>C52-D52</f>
        <v>10000</v>
      </c>
      <c r="F52" s="64">
        <f t="shared" si="4"/>
        <v>0</v>
      </c>
    </row>
    <row r="53" spans="1:8" ht="13.5">
      <c r="A53" s="29"/>
      <c r="B53" s="32" t="s">
        <v>4</v>
      </c>
      <c r="C53" s="31">
        <f>C54+C68+C75+C84+C88+C135</f>
        <v>113848259.44000001</v>
      </c>
      <c r="D53" s="31">
        <f>D54+D68+D75+D84+D88+D135</f>
        <v>75177218.96000001</v>
      </c>
      <c r="E53" s="31">
        <f>E54+E68+E75+E84+E88+E135</f>
        <v>38671040.48</v>
      </c>
      <c r="F53" s="59">
        <f t="shared" si="4"/>
        <v>0.660328223986768</v>
      </c>
      <c r="H53" s="4"/>
    </row>
    <row r="54" spans="1:8" ht="38.25">
      <c r="A54" s="47" t="s">
        <v>5</v>
      </c>
      <c r="B54" s="48" t="s">
        <v>6</v>
      </c>
      <c r="C54" s="45">
        <f>C55+C62+C65</f>
        <v>98089731.87</v>
      </c>
      <c r="D54" s="45">
        <f>D55+D62+D65</f>
        <v>61991173.81</v>
      </c>
      <c r="E54" s="45">
        <f>E55+E62+E65</f>
        <v>36098558.059999995</v>
      </c>
      <c r="F54" s="61">
        <f t="shared" si="4"/>
        <v>0.6319843334076799</v>
      </c>
      <c r="H54" s="4"/>
    </row>
    <row r="55" spans="1:6" ht="89.25">
      <c r="A55" s="14" t="s">
        <v>7</v>
      </c>
      <c r="B55" s="25" t="s">
        <v>23</v>
      </c>
      <c r="C55" s="16">
        <f>C56+C58+C60</f>
        <v>17630465.48</v>
      </c>
      <c r="D55" s="42">
        <f>D56+D58+D60</f>
        <v>9926805.86</v>
      </c>
      <c r="E55" s="16">
        <f>E56+E58+E60</f>
        <v>7703659.62</v>
      </c>
      <c r="F55" s="62">
        <f t="shared" si="4"/>
        <v>0.5630484272386891</v>
      </c>
    </row>
    <row r="56" spans="1:6" ht="63.75">
      <c r="A56" s="8" t="s">
        <v>60</v>
      </c>
      <c r="B56" s="17" t="s">
        <v>61</v>
      </c>
      <c r="C56" s="18">
        <f>C57</f>
        <v>5956766.25</v>
      </c>
      <c r="D56" s="33">
        <f>D57</f>
        <v>4407099.22</v>
      </c>
      <c r="E56" s="18">
        <f>E57</f>
        <v>1549667.0300000003</v>
      </c>
      <c r="F56" s="64">
        <f t="shared" si="4"/>
        <v>0.7398476010368881</v>
      </c>
    </row>
    <row r="57" spans="1:6" s="39" customFormat="1" ht="89.25">
      <c r="A57" s="37" t="s">
        <v>8</v>
      </c>
      <c r="B57" s="53" t="s">
        <v>24</v>
      </c>
      <c r="C57" s="33">
        <v>5956766.25</v>
      </c>
      <c r="D57" s="33">
        <v>4407099.22</v>
      </c>
      <c r="E57" s="33">
        <f>C57-D57</f>
        <v>1549667.0300000003</v>
      </c>
      <c r="F57" s="64">
        <f>D57/C57</f>
        <v>0.7398476010368881</v>
      </c>
    </row>
    <row r="58" spans="1:8" ht="89.25">
      <c r="A58" s="8" t="s">
        <v>62</v>
      </c>
      <c r="B58" s="17" t="s">
        <v>63</v>
      </c>
      <c r="C58" s="18">
        <f>C59</f>
        <v>3134813.47</v>
      </c>
      <c r="D58" s="33">
        <f>D59</f>
        <v>1779015.01</v>
      </c>
      <c r="E58" s="18">
        <f>E59</f>
        <v>1355798.4600000002</v>
      </c>
      <c r="F58" s="64">
        <f>D58/C58</f>
        <v>0.5675026686675555</v>
      </c>
      <c r="H58" s="4"/>
    </row>
    <row r="59" spans="1:10" ht="89.25">
      <c r="A59" s="8" t="s">
        <v>9</v>
      </c>
      <c r="B59" s="26" t="s">
        <v>10</v>
      </c>
      <c r="C59" s="18">
        <v>3134813.47</v>
      </c>
      <c r="D59" s="33">
        <v>1779015.01</v>
      </c>
      <c r="E59" s="18">
        <f>C59-D59</f>
        <v>1355798.4600000002</v>
      </c>
      <c r="F59" s="64">
        <f>D59/C59</f>
        <v>0.5675026686675555</v>
      </c>
      <c r="H59" s="4"/>
      <c r="J59" s="4"/>
    </row>
    <row r="60" spans="1:6" ht="51">
      <c r="A60" s="8" t="s">
        <v>131</v>
      </c>
      <c r="B60" s="19" t="s">
        <v>132</v>
      </c>
      <c r="C60" s="18">
        <f>C61</f>
        <v>8538885.76</v>
      </c>
      <c r="D60" s="33">
        <f>D61</f>
        <v>3740691.63</v>
      </c>
      <c r="E60" s="18">
        <f>E61</f>
        <v>4798194.13</v>
      </c>
      <c r="F60" s="64">
        <f>D60/C60</f>
        <v>0.4380772544730707</v>
      </c>
    </row>
    <row r="61" spans="1:10" ht="38.25">
      <c r="A61" s="8" t="s">
        <v>133</v>
      </c>
      <c r="B61" s="19" t="s">
        <v>134</v>
      </c>
      <c r="C61" s="18">
        <v>8538885.76</v>
      </c>
      <c r="D61" s="33">
        <v>3740691.63</v>
      </c>
      <c r="E61" s="33">
        <f>C61-D61</f>
        <v>4798194.13</v>
      </c>
      <c r="F61" s="64">
        <f>D61/C61</f>
        <v>0.4380772544730707</v>
      </c>
      <c r="J61" s="4"/>
    </row>
    <row r="62" spans="1:6" ht="25.5">
      <c r="A62" s="14" t="s">
        <v>64</v>
      </c>
      <c r="B62" s="20" t="s">
        <v>65</v>
      </c>
      <c r="C62" s="16">
        <f aca="true" t="shared" si="5" ref="C62:E63">C63</f>
        <v>330440</v>
      </c>
      <c r="D62" s="42">
        <f t="shared" si="5"/>
        <v>0</v>
      </c>
      <c r="E62" s="16">
        <f t="shared" si="5"/>
        <v>330440</v>
      </c>
      <c r="F62" s="62">
        <f aca="true" t="shared" si="6" ref="F62:F74">D62/C62</f>
        <v>0</v>
      </c>
    </row>
    <row r="63" spans="1:6" ht="51">
      <c r="A63" s="8" t="s">
        <v>66</v>
      </c>
      <c r="B63" s="19" t="s">
        <v>67</v>
      </c>
      <c r="C63" s="18">
        <f t="shared" si="5"/>
        <v>330440</v>
      </c>
      <c r="D63" s="33">
        <f t="shared" si="5"/>
        <v>0</v>
      </c>
      <c r="E63" s="18">
        <f t="shared" si="5"/>
        <v>330440</v>
      </c>
      <c r="F63" s="64">
        <f t="shared" si="6"/>
        <v>0</v>
      </c>
    </row>
    <row r="64" spans="1:6" s="39" customFormat="1" ht="63.75">
      <c r="A64" s="37" t="s">
        <v>11</v>
      </c>
      <c r="B64" s="52" t="s">
        <v>12</v>
      </c>
      <c r="C64" s="33">
        <v>330440</v>
      </c>
      <c r="D64" s="33">
        <v>0</v>
      </c>
      <c r="E64" s="33">
        <f>C64-D64</f>
        <v>330440</v>
      </c>
      <c r="F64" s="64">
        <f t="shared" si="6"/>
        <v>0</v>
      </c>
    </row>
    <row r="65" spans="1:6" ht="89.25">
      <c r="A65" s="14" t="s">
        <v>68</v>
      </c>
      <c r="B65" s="50" t="s">
        <v>69</v>
      </c>
      <c r="C65" s="16">
        <f aca="true" t="shared" si="7" ref="C65:E66">C66</f>
        <v>80128826.39</v>
      </c>
      <c r="D65" s="42">
        <f t="shared" si="7"/>
        <v>52064367.95</v>
      </c>
      <c r="E65" s="16">
        <f t="shared" si="7"/>
        <v>28064458.439999998</v>
      </c>
      <c r="F65" s="62">
        <f t="shared" si="6"/>
        <v>0.6497582742145039</v>
      </c>
    </row>
    <row r="66" spans="1:6" ht="89.25">
      <c r="A66" s="8" t="s">
        <v>70</v>
      </c>
      <c r="B66" s="19" t="s">
        <v>71</v>
      </c>
      <c r="C66" s="18">
        <f t="shared" si="7"/>
        <v>80128826.39</v>
      </c>
      <c r="D66" s="33">
        <f t="shared" si="7"/>
        <v>52064367.95</v>
      </c>
      <c r="E66" s="18">
        <f t="shared" si="7"/>
        <v>28064458.439999998</v>
      </c>
      <c r="F66" s="64">
        <f t="shared" si="6"/>
        <v>0.6497582742145039</v>
      </c>
    </row>
    <row r="67" spans="1:9" ht="76.5">
      <c r="A67" s="8" t="s">
        <v>13</v>
      </c>
      <c r="B67" s="27" t="s">
        <v>14</v>
      </c>
      <c r="C67" s="33">
        <v>80128826.39</v>
      </c>
      <c r="D67" s="33">
        <v>52064367.95</v>
      </c>
      <c r="E67" s="33">
        <f>C67-D67</f>
        <v>28064458.439999998</v>
      </c>
      <c r="F67" s="64">
        <f t="shared" si="6"/>
        <v>0.6497582742145039</v>
      </c>
      <c r="I67" s="4"/>
    </row>
    <row r="68" spans="1:8" ht="25.5">
      <c r="A68" s="43" t="s">
        <v>15</v>
      </c>
      <c r="B68" s="49" t="s">
        <v>16</v>
      </c>
      <c r="C68" s="45">
        <f>C69</f>
        <v>3339106</v>
      </c>
      <c r="D68" s="45">
        <f>D69</f>
        <v>1176333.74</v>
      </c>
      <c r="E68" s="45">
        <f>E69</f>
        <v>2162772.2600000002</v>
      </c>
      <c r="F68" s="61">
        <f>D68/C68</f>
        <v>0.3522900261327433</v>
      </c>
      <c r="H68" s="4"/>
    </row>
    <row r="69" spans="1:6" ht="25.5">
      <c r="A69" s="41" t="s">
        <v>72</v>
      </c>
      <c r="B69" s="51" t="s">
        <v>73</v>
      </c>
      <c r="C69" s="42">
        <f>C70+C71+C72+C73+C74</f>
        <v>3339106</v>
      </c>
      <c r="D69" s="42">
        <f>D70+D71+D72+D73+D74</f>
        <v>1176333.74</v>
      </c>
      <c r="E69" s="42">
        <f>E70+E71+E72+E73+E74</f>
        <v>2162772.2600000002</v>
      </c>
      <c r="F69" s="65">
        <f t="shared" si="6"/>
        <v>0.3522900261327433</v>
      </c>
    </row>
    <row r="70" spans="1:6" ht="25.5">
      <c r="A70" s="37" t="s">
        <v>74</v>
      </c>
      <c r="B70" s="38" t="s">
        <v>75</v>
      </c>
      <c r="C70" s="33">
        <v>603990</v>
      </c>
      <c r="D70" s="33">
        <v>678604.36</v>
      </c>
      <c r="E70" s="33">
        <f>C70-D70</f>
        <v>-74614.35999999999</v>
      </c>
      <c r="F70" s="63">
        <f>D70/C70</f>
        <v>1.1235357539032103</v>
      </c>
    </row>
    <row r="71" spans="1:6" ht="25.5" hidden="1">
      <c r="A71" s="37" t="s">
        <v>76</v>
      </c>
      <c r="B71" s="38" t="s">
        <v>77</v>
      </c>
      <c r="C71" s="33"/>
      <c r="D71" s="33"/>
      <c r="E71" s="33">
        <f>C71-D71</f>
        <v>0</v>
      </c>
      <c r="F71" s="63" t="e">
        <f t="shared" si="6"/>
        <v>#DIV/0!</v>
      </c>
    </row>
    <row r="72" spans="1:6" ht="25.5">
      <c r="A72" s="37" t="s">
        <v>78</v>
      </c>
      <c r="B72" s="38" t="s">
        <v>79</v>
      </c>
      <c r="C72" s="33">
        <v>2353698</v>
      </c>
      <c r="D72" s="33">
        <v>342756.85</v>
      </c>
      <c r="E72" s="33">
        <f>C72-D72</f>
        <v>2010941.15</v>
      </c>
      <c r="F72" s="63">
        <f t="shared" si="6"/>
        <v>0.14562482102631688</v>
      </c>
    </row>
    <row r="73" spans="1:6" ht="12.75">
      <c r="A73" s="37" t="s">
        <v>143</v>
      </c>
      <c r="B73" s="38" t="s">
        <v>144</v>
      </c>
      <c r="C73" s="33">
        <v>379258</v>
      </c>
      <c r="D73" s="33">
        <v>154972.53</v>
      </c>
      <c r="E73" s="33">
        <f>C73-D73</f>
        <v>224285.47</v>
      </c>
      <c r="F73" s="63">
        <f t="shared" si="6"/>
        <v>0.4086203323331347</v>
      </c>
    </row>
    <row r="74" spans="1:6" ht="25.5">
      <c r="A74" s="37" t="s">
        <v>150</v>
      </c>
      <c r="B74" s="38" t="s">
        <v>151</v>
      </c>
      <c r="C74" s="33">
        <v>2160</v>
      </c>
      <c r="D74" s="33">
        <v>0</v>
      </c>
      <c r="E74" s="33">
        <f>C74-D74</f>
        <v>2160</v>
      </c>
      <c r="F74" s="63">
        <f t="shared" si="6"/>
        <v>0</v>
      </c>
    </row>
    <row r="75" spans="1:8" ht="25.5">
      <c r="A75" s="43" t="s">
        <v>17</v>
      </c>
      <c r="B75" s="49" t="s">
        <v>18</v>
      </c>
      <c r="C75" s="45">
        <f>C79+C76</f>
        <v>1072624.71</v>
      </c>
      <c r="D75" s="45">
        <f>D76+D79</f>
        <v>1640487.03</v>
      </c>
      <c r="E75" s="45">
        <f>E79+E76</f>
        <v>-567862.3200000001</v>
      </c>
      <c r="F75" s="61">
        <f>D75/C75</f>
        <v>1.529413796555181</v>
      </c>
      <c r="H75" s="4"/>
    </row>
    <row r="76" spans="1:6" s="39" customFormat="1" ht="21" customHeight="1">
      <c r="A76" s="14" t="s">
        <v>135</v>
      </c>
      <c r="B76" s="28" t="s">
        <v>136</v>
      </c>
      <c r="C76" s="16">
        <f aca="true" t="shared" si="8" ref="C76:E77">C77</f>
        <v>220050</v>
      </c>
      <c r="D76" s="42">
        <f t="shared" si="8"/>
        <v>20357</v>
      </c>
      <c r="E76" s="16">
        <f t="shared" si="8"/>
        <v>199693</v>
      </c>
      <c r="F76" s="62">
        <f>D76/C76</f>
        <v>0.09251079300159054</v>
      </c>
    </row>
    <row r="77" spans="1:6" s="39" customFormat="1" ht="21.75" customHeight="1">
      <c r="A77" s="8" t="s">
        <v>138</v>
      </c>
      <c r="B77" s="27" t="s">
        <v>137</v>
      </c>
      <c r="C77" s="18">
        <f t="shared" si="8"/>
        <v>220050</v>
      </c>
      <c r="D77" s="33">
        <f t="shared" si="8"/>
        <v>20357</v>
      </c>
      <c r="E77" s="18">
        <f t="shared" si="8"/>
        <v>199693</v>
      </c>
      <c r="F77" s="64">
        <f aca="true" t="shared" si="9" ref="F77:F87">D77/C77</f>
        <v>0.09251079300159054</v>
      </c>
    </row>
    <row r="78" spans="1:6" ht="38.25">
      <c r="A78" s="8" t="s">
        <v>139</v>
      </c>
      <c r="B78" s="27" t="s">
        <v>140</v>
      </c>
      <c r="C78" s="33">
        <v>220050</v>
      </c>
      <c r="D78" s="33">
        <v>20357</v>
      </c>
      <c r="E78" s="33">
        <f>C78-D78</f>
        <v>199693</v>
      </c>
      <c r="F78" s="64">
        <f t="shared" si="9"/>
        <v>0.09251079300159054</v>
      </c>
    </row>
    <row r="79" spans="1:6" ht="20.25" customHeight="1">
      <c r="A79" s="14" t="s">
        <v>26</v>
      </c>
      <c r="B79" s="28" t="s">
        <v>25</v>
      </c>
      <c r="C79" s="16">
        <f>C82+C80</f>
        <v>852574.71</v>
      </c>
      <c r="D79" s="42">
        <f>D82+D80</f>
        <v>1620130.03</v>
      </c>
      <c r="E79" s="16">
        <f>E82+E80</f>
        <v>-767555.3200000001</v>
      </c>
      <c r="F79" s="62">
        <f t="shared" si="9"/>
        <v>1.900279249427889</v>
      </c>
    </row>
    <row r="80" spans="1:6" ht="38.25">
      <c r="A80" s="8" t="s">
        <v>122</v>
      </c>
      <c r="B80" s="27" t="s">
        <v>123</v>
      </c>
      <c r="C80" s="18">
        <f>C81</f>
        <v>303452.44</v>
      </c>
      <c r="D80" s="33">
        <f>D81</f>
        <v>189800.94</v>
      </c>
      <c r="E80" s="18">
        <f>E81</f>
        <v>113651.5</v>
      </c>
      <c r="F80" s="64">
        <f t="shared" si="9"/>
        <v>0.6254717872757919</v>
      </c>
    </row>
    <row r="81" spans="1:6" ht="38.25">
      <c r="A81" s="8" t="s">
        <v>121</v>
      </c>
      <c r="B81" s="27" t="s">
        <v>120</v>
      </c>
      <c r="C81" s="33">
        <v>303452.44</v>
      </c>
      <c r="D81" s="33">
        <v>189800.94</v>
      </c>
      <c r="E81" s="33">
        <f>C81-D81</f>
        <v>113651.5</v>
      </c>
      <c r="F81" s="64">
        <f t="shared" si="9"/>
        <v>0.6254717872757919</v>
      </c>
    </row>
    <row r="82" spans="1:6" ht="25.5">
      <c r="A82" s="8" t="s">
        <v>80</v>
      </c>
      <c r="B82" s="27" t="s">
        <v>81</v>
      </c>
      <c r="C82" s="18">
        <f>C83</f>
        <v>549122.27</v>
      </c>
      <c r="D82" s="33">
        <f>D83</f>
        <v>1430329.09</v>
      </c>
      <c r="E82" s="18">
        <f>E83</f>
        <v>-881206.8200000001</v>
      </c>
      <c r="F82" s="64">
        <f>D82/C82</f>
        <v>2.6047552032446255</v>
      </c>
    </row>
    <row r="83" spans="1:6" ht="25.5">
      <c r="A83" s="8" t="s">
        <v>27</v>
      </c>
      <c r="B83" s="27" t="s">
        <v>110</v>
      </c>
      <c r="C83" s="33">
        <v>549122.27</v>
      </c>
      <c r="D83" s="33">
        <v>1430329.09</v>
      </c>
      <c r="E83" s="33">
        <f>C83-D83</f>
        <v>-881206.8200000001</v>
      </c>
      <c r="F83" s="64">
        <f t="shared" si="9"/>
        <v>2.6047552032446255</v>
      </c>
    </row>
    <row r="84" spans="1:8" ht="25.5">
      <c r="A84" s="43" t="s">
        <v>19</v>
      </c>
      <c r="B84" s="49" t="s">
        <v>20</v>
      </c>
      <c r="C84" s="45">
        <f aca="true" t="shared" si="10" ref="C84:E86">C85</f>
        <v>6990645.82</v>
      </c>
      <c r="D84" s="45">
        <f t="shared" si="10"/>
        <v>7130951.55</v>
      </c>
      <c r="E84" s="45">
        <f t="shared" si="10"/>
        <v>-140305.72999999952</v>
      </c>
      <c r="F84" s="61">
        <f t="shared" si="9"/>
        <v>1.0200704961476648</v>
      </c>
      <c r="H84" s="4"/>
    </row>
    <row r="85" spans="1:6" ht="78.75" customHeight="1">
      <c r="A85" s="14" t="s">
        <v>82</v>
      </c>
      <c r="B85" s="20" t="s">
        <v>83</v>
      </c>
      <c r="C85" s="16">
        <f t="shared" si="10"/>
        <v>6990645.82</v>
      </c>
      <c r="D85" s="42">
        <f t="shared" si="10"/>
        <v>7130951.55</v>
      </c>
      <c r="E85" s="42">
        <f t="shared" si="10"/>
        <v>-140305.72999999952</v>
      </c>
      <c r="F85" s="62">
        <f t="shared" si="9"/>
        <v>1.0200704961476648</v>
      </c>
    </row>
    <row r="86" spans="1:6" ht="93" customHeight="1">
      <c r="A86" s="8" t="s">
        <v>84</v>
      </c>
      <c r="B86" s="19" t="s">
        <v>85</v>
      </c>
      <c r="C86" s="18">
        <f>C87</f>
        <v>6990645.82</v>
      </c>
      <c r="D86" s="18">
        <f t="shared" si="10"/>
        <v>7130951.55</v>
      </c>
      <c r="E86" s="18">
        <f t="shared" si="10"/>
        <v>-140305.72999999952</v>
      </c>
      <c r="F86" s="64">
        <f t="shared" si="9"/>
        <v>1.0200704961476648</v>
      </c>
    </row>
    <row r="87" spans="1:6" ht="102">
      <c r="A87" s="8" t="s">
        <v>86</v>
      </c>
      <c r="B87" s="17" t="s">
        <v>0</v>
      </c>
      <c r="C87" s="18">
        <v>6990645.82</v>
      </c>
      <c r="D87" s="33">
        <v>7130951.55</v>
      </c>
      <c r="E87" s="33">
        <f>C87-D87</f>
        <v>-140305.72999999952</v>
      </c>
      <c r="F87" s="64">
        <f t="shared" si="9"/>
        <v>1.0200704961476648</v>
      </c>
    </row>
    <row r="88" spans="1:8" ht="12.75">
      <c r="A88" s="43" t="s">
        <v>21</v>
      </c>
      <c r="B88" s="49" t="s">
        <v>22</v>
      </c>
      <c r="C88" s="45">
        <f>C89+C129+C124+C122+C133</f>
        <v>3926551.04</v>
      </c>
      <c r="D88" s="45">
        <f>D89+D129+D124+D122+D133</f>
        <v>2801627.64</v>
      </c>
      <c r="E88" s="45">
        <f>E89+E129+E124+E122+E133</f>
        <v>1124923.4000000001</v>
      </c>
      <c r="F88" s="61">
        <f>D88/C88</f>
        <v>0.7135085247739451</v>
      </c>
      <c r="H88" s="4"/>
    </row>
    <row r="89" spans="1:6" ht="41.25" customHeight="1">
      <c r="A89" s="14" t="s">
        <v>231</v>
      </c>
      <c r="B89" s="20" t="s">
        <v>317</v>
      </c>
      <c r="C89" s="16">
        <f>C90+C92+C107+C120+C111+C117+C94+C109+C105+C113+C103+C97+C99+C115+C101</f>
        <v>818530</v>
      </c>
      <c r="D89" s="16">
        <f>D90+D92+D107+D120+D111+D117+D94+D109+D105+D113+D103+D97+D99+D115+D101</f>
        <v>613139.5899999999</v>
      </c>
      <c r="E89" s="16">
        <f>C89-D89</f>
        <v>205390.41000000015</v>
      </c>
      <c r="F89" s="62">
        <f>D89/C89</f>
        <v>0.749074059594639</v>
      </c>
    </row>
    <row r="90" spans="1:6" ht="69" customHeight="1">
      <c r="A90" s="8" t="s">
        <v>232</v>
      </c>
      <c r="B90" s="19" t="s">
        <v>318</v>
      </c>
      <c r="C90" s="18">
        <f>C91</f>
        <v>63670</v>
      </c>
      <c r="D90" s="33">
        <f>D91</f>
        <v>151498.88</v>
      </c>
      <c r="E90" s="33">
        <f>E91</f>
        <v>-87828.88</v>
      </c>
      <c r="F90" s="64">
        <f aca="true" t="shared" si="11" ref="F90:F139">D90/C90</f>
        <v>2.379438982252238</v>
      </c>
    </row>
    <row r="91" spans="1:6" ht="92.25" customHeight="1">
      <c r="A91" s="8" t="s">
        <v>233</v>
      </c>
      <c r="B91" s="19" t="s">
        <v>319</v>
      </c>
      <c r="C91" s="18">
        <v>63670</v>
      </c>
      <c r="D91" s="33">
        <v>151498.88</v>
      </c>
      <c r="E91" s="33">
        <f>C91-D91</f>
        <v>-87828.88</v>
      </c>
      <c r="F91" s="64">
        <f t="shared" si="11"/>
        <v>2.379438982252238</v>
      </c>
    </row>
    <row r="92" spans="1:6" ht="92.25" customHeight="1">
      <c r="A92" s="8" t="s">
        <v>234</v>
      </c>
      <c r="B92" s="19" t="s">
        <v>320</v>
      </c>
      <c r="C92" s="18">
        <f>C93</f>
        <v>18500</v>
      </c>
      <c r="D92" s="33">
        <f>D93</f>
        <v>62001.84</v>
      </c>
      <c r="E92" s="18">
        <f>E93</f>
        <v>-43501.84</v>
      </c>
      <c r="F92" s="64">
        <f t="shared" si="11"/>
        <v>3.3514508108108108</v>
      </c>
    </row>
    <row r="93" spans="1:6" ht="118.5" customHeight="1">
      <c r="A93" s="8" t="s">
        <v>235</v>
      </c>
      <c r="B93" s="19" t="s">
        <v>321</v>
      </c>
      <c r="C93" s="18">
        <v>18500</v>
      </c>
      <c r="D93" s="33">
        <v>62001.84</v>
      </c>
      <c r="E93" s="33">
        <f>C93-D93</f>
        <v>-43501.84</v>
      </c>
      <c r="F93" s="64">
        <f t="shared" si="11"/>
        <v>3.3514508108108108</v>
      </c>
    </row>
    <row r="94" spans="1:6" ht="63.75">
      <c r="A94" s="8" t="s">
        <v>263</v>
      </c>
      <c r="B94" s="19" t="s">
        <v>264</v>
      </c>
      <c r="C94" s="18">
        <f>C95+C96</f>
        <v>63431</v>
      </c>
      <c r="D94" s="18">
        <f>D95+D96</f>
        <v>25456.989999999998</v>
      </c>
      <c r="E94" s="18">
        <f>E95+E96</f>
        <v>37974.01</v>
      </c>
      <c r="F94" s="64">
        <f t="shared" si="11"/>
        <v>0.4013335750658195</v>
      </c>
    </row>
    <row r="95" spans="1:6" ht="89.25">
      <c r="A95" s="8" t="s">
        <v>265</v>
      </c>
      <c r="B95" s="19" t="s">
        <v>266</v>
      </c>
      <c r="C95" s="18">
        <v>3431</v>
      </c>
      <c r="D95" s="33">
        <v>5456.99</v>
      </c>
      <c r="E95" s="33">
        <f>C95-D95</f>
        <v>-2025.9899999999998</v>
      </c>
      <c r="F95" s="64">
        <f t="shared" si="11"/>
        <v>1.5904954823666568</v>
      </c>
    </row>
    <row r="96" spans="1:6" ht="84.75" customHeight="1">
      <c r="A96" s="8" t="s">
        <v>330</v>
      </c>
      <c r="B96" s="19" t="s">
        <v>331</v>
      </c>
      <c r="C96" s="18">
        <v>60000</v>
      </c>
      <c r="D96" s="33">
        <v>20000</v>
      </c>
      <c r="E96" s="33">
        <f>C96-D96</f>
        <v>40000</v>
      </c>
      <c r="F96" s="64">
        <f t="shared" si="11"/>
        <v>0.3333333333333333</v>
      </c>
    </row>
    <row r="97" spans="1:6" ht="102.75" customHeight="1">
      <c r="A97" s="8" t="s">
        <v>278</v>
      </c>
      <c r="B97" s="19" t="s">
        <v>340</v>
      </c>
      <c r="C97" s="18">
        <f>C98</f>
        <v>4050</v>
      </c>
      <c r="D97" s="18">
        <f>D98</f>
        <v>14439.82</v>
      </c>
      <c r="E97" s="18">
        <f>E98</f>
        <v>-10389.82</v>
      </c>
      <c r="F97" s="64">
        <f t="shared" si="11"/>
        <v>3.5653876543209875</v>
      </c>
    </row>
    <row r="98" spans="1:6" ht="136.5" customHeight="1">
      <c r="A98" s="8" t="s">
        <v>279</v>
      </c>
      <c r="B98" s="19" t="s">
        <v>341</v>
      </c>
      <c r="C98" s="18">
        <v>4050</v>
      </c>
      <c r="D98" s="33">
        <v>14439.82</v>
      </c>
      <c r="E98" s="33">
        <f>C98-D98</f>
        <v>-10389.82</v>
      </c>
      <c r="F98" s="64">
        <f>D98/C98</f>
        <v>3.5653876543209875</v>
      </c>
    </row>
    <row r="99" spans="1:6" ht="72" customHeight="1">
      <c r="A99" s="8" t="s">
        <v>338</v>
      </c>
      <c r="B99" s="19" t="s">
        <v>256</v>
      </c>
      <c r="C99" s="18">
        <f>C100</f>
        <v>6320</v>
      </c>
      <c r="D99" s="18">
        <f>D100</f>
        <v>0</v>
      </c>
      <c r="E99" s="18">
        <f>E100</f>
        <v>6320</v>
      </c>
      <c r="F99" s="64">
        <f>D99/C99</f>
        <v>0</v>
      </c>
    </row>
    <row r="100" spans="1:6" ht="93.75" customHeight="1">
      <c r="A100" s="8" t="s">
        <v>339</v>
      </c>
      <c r="B100" s="19" t="s">
        <v>257</v>
      </c>
      <c r="C100" s="18">
        <v>6320</v>
      </c>
      <c r="D100" s="33">
        <v>0</v>
      </c>
      <c r="E100" s="33">
        <f>C100-D100</f>
        <v>6320</v>
      </c>
      <c r="F100" s="64">
        <f>D100/C100</f>
        <v>0</v>
      </c>
    </row>
    <row r="101" spans="1:6" ht="71.25" customHeight="1">
      <c r="A101" s="8" t="s">
        <v>379</v>
      </c>
      <c r="B101" s="19" t="s">
        <v>381</v>
      </c>
      <c r="C101" s="18">
        <f>C102</f>
        <v>0</v>
      </c>
      <c r="D101" s="18">
        <f>D102</f>
        <v>1500</v>
      </c>
      <c r="E101" s="18">
        <f>E102</f>
        <v>-1500</v>
      </c>
      <c r="F101" s="64" t="s">
        <v>145</v>
      </c>
    </row>
    <row r="102" spans="1:6" ht="105" customHeight="1">
      <c r="A102" s="8" t="s">
        <v>378</v>
      </c>
      <c r="B102" s="19" t="s">
        <v>380</v>
      </c>
      <c r="C102" s="18">
        <v>0</v>
      </c>
      <c r="D102" s="33">
        <v>1500</v>
      </c>
      <c r="E102" s="33">
        <f>C102-D102</f>
        <v>-1500</v>
      </c>
      <c r="F102" s="64" t="s">
        <v>145</v>
      </c>
    </row>
    <row r="103" spans="1:6" ht="84.75" customHeight="1">
      <c r="A103" s="8" t="s">
        <v>332</v>
      </c>
      <c r="B103" s="19" t="s">
        <v>334</v>
      </c>
      <c r="C103" s="18">
        <f>C104</f>
        <v>950</v>
      </c>
      <c r="D103" s="18">
        <f>D104</f>
        <v>0</v>
      </c>
      <c r="E103" s="18">
        <f>E104</f>
        <v>950</v>
      </c>
      <c r="F103" s="64">
        <f>D103/C103</f>
        <v>0</v>
      </c>
    </row>
    <row r="104" spans="1:6" ht="98.25" customHeight="1">
      <c r="A104" s="8" t="s">
        <v>333</v>
      </c>
      <c r="B104" s="19" t="s">
        <v>335</v>
      </c>
      <c r="C104" s="18">
        <v>950</v>
      </c>
      <c r="D104" s="33">
        <v>0</v>
      </c>
      <c r="E104" s="33">
        <f>C104-D104</f>
        <v>950</v>
      </c>
      <c r="F104" s="64">
        <f>D104/C104</f>
        <v>0</v>
      </c>
    </row>
    <row r="105" spans="1:6" ht="76.5" hidden="1">
      <c r="A105" s="8" t="s">
        <v>278</v>
      </c>
      <c r="B105" s="19" t="s">
        <v>280</v>
      </c>
      <c r="C105" s="18">
        <f>C106</f>
        <v>0</v>
      </c>
      <c r="D105" s="18">
        <f>D106</f>
        <v>0</v>
      </c>
      <c r="E105" s="18">
        <f>E106</f>
        <v>0</v>
      </c>
      <c r="F105" s="64">
        <v>0</v>
      </c>
    </row>
    <row r="106" spans="1:6" ht="102" hidden="1">
      <c r="A106" s="8" t="s">
        <v>279</v>
      </c>
      <c r="B106" s="19" t="s">
        <v>281</v>
      </c>
      <c r="C106" s="18">
        <v>0</v>
      </c>
      <c r="D106" s="33">
        <v>0</v>
      </c>
      <c r="E106" s="33">
        <f>C106-D106</f>
        <v>0</v>
      </c>
      <c r="F106" s="64">
        <v>0</v>
      </c>
    </row>
    <row r="107" spans="1:6" ht="66.75" customHeight="1" hidden="1">
      <c r="A107" s="8" t="s">
        <v>236</v>
      </c>
      <c r="B107" s="19" t="s">
        <v>237</v>
      </c>
      <c r="C107" s="18">
        <f>C108</f>
        <v>0</v>
      </c>
      <c r="D107" s="33">
        <f>D108</f>
        <v>0</v>
      </c>
      <c r="E107" s="33">
        <f>E108</f>
        <v>0</v>
      </c>
      <c r="F107" s="64" t="e">
        <f t="shared" si="11"/>
        <v>#DIV/0!</v>
      </c>
    </row>
    <row r="108" spans="1:6" ht="17.25" customHeight="1" hidden="1">
      <c r="A108" s="8" t="s">
        <v>238</v>
      </c>
      <c r="B108" s="19" t="s">
        <v>239</v>
      </c>
      <c r="C108" s="18">
        <v>0</v>
      </c>
      <c r="D108" s="33">
        <v>0</v>
      </c>
      <c r="E108" s="33">
        <f>C108-D108</f>
        <v>0</v>
      </c>
      <c r="F108" s="64" t="e">
        <f t="shared" si="11"/>
        <v>#DIV/0!</v>
      </c>
    </row>
    <row r="109" spans="1:6" ht="78.75" customHeight="1">
      <c r="A109" s="8" t="s">
        <v>267</v>
      </c>
      <c r="B109" s="19" t="s">
        <v>268</v>
      </c>
      <c r="C109" s="18">
        <f>C110</f>
        <v>163160</v>
      </c>
      <c r="D109" s="18">
        <f>D110</f>
        <v>5000</v>
      </c>
      <c r="E109" s="18">
        <f>E110</f>
        <v>158160</v>
      </c>
      <c r="F109" s="64">
        <f t="shared" si="11"/>
        <v>0.030644765873988723</v>
      </c>
    </row>
    <row r="110" spans="1:6" ht="110.25" customHeight="1">
      <c r="A110" s="8" t="s">
        <v>269</v>
      </c>
      <c r="B110" s="19" t="s">
        <v>270</v>
      </c>
      <c r="C110" s="18">
        <v>163160</v>
      </c>
      <c r="D110" s="33">
        <v>5000</v>
      </c>
      <c r="E110" s="33">
        <f>C110-D110</f>
        <v>158160</v>
      </c>
      <c r="F110" s="64">
        <f t="shared" si="11"/>
        <v>0.030644765873988723</v>
      </c>
    </row>
    <row r="111" spans="1:6" ht="76.5">
      <c r="A111" s="37" t="s">
        <v>249</v>
      </c>
      <c r="B111" s="38" t="s">
        <v>254</v>
      </c>
      <c r="C111" s="33">
        <f>C112</f>
        <v>6200</v>
      </c>
      <c r="D111" s="33">
        <f>D112</f>
        <v>781.99</v>
      </c>
      <c r="E111" s="33">
        <f>E112</f>
        <v>5418.01</v>
      </c>
      <c r="F111" s="64">
        <f t="shared" si="11"/>
        <v>0.1261274193548387</v>
      </c>
    </row>
    <row r="112" spans="1:6" ht="127.5">
      <c r="A112" s="37" t="s">
        <v>250</v>
      </c>
      <c r="B112" s="38" t="s">
        <v>255</v>
      </c>
      <c r="C112" s="33">
        <v>6200</v>
      </c>
      <c r="D112" s="33">
        <v>781.99</v>
      </c>
      <c r="E112" s="33">
        <f>C112-D112</f>
        <v>5418.01</v>
      </c>
      <c r="F112" s="64">
        <f t="shared" si="11"/>
        <v>0.1261274193548387</v>
      </c>
    </row>
    <row r="113" spans="1:6" ht="63.75">
      <c r="A113" s="37" t="s">
        <v>294</v>
      </c>
      <c r="B113" s="38" t="s">
        <v>296</v>
      </c>
      <c r="C113" s="33">
        <f>C114</f>
        <v>5190</v>
      </c>
      <c r="D113" s="33">
        <f>D114</f>
        <v>9412.33</v>
      </c>
      <c r="E113" s="33">
        <f>E114</f>
        <v>-4222.33</v>
      </c>
      <c r="F113" s="64">
        <f t="shared" si="11"/>
        <v>1.8135510597302504</v>
      </c>
    </row>
    <row r="114" spans="1:6" ht="89.25">
      <c r="A114" s="37" t="s">
        <v>295</v>
      </c>
      <c r="B114" s="38" t="s">
        <v>297</v>
      </c>
      <c r="C114" s="33">
        <v>5190</v>
      </c>
      <c r="D114" s="33">
        <v>9412.33</v>
      </c>
      <c r="E114" s="33">
        <f>C114-D114</f>
        <v>-4222.33</v>
      </c>
      <c r="F114" s="64">
        <f t="shared" si="11"/>
        <v>1.8135510597302504</v>
      </c>
    </row>
    <row r="115" spans="1:6" ht="102">
      <c r="A115" s="37" t="s">
        <v>342</v>
      </c>
      <c r="B115" s="38" t="s">
        <v>340</v>
      </c>
      <c r="C115" s="33">
        <f>C116</f>
        <v>320</v>
      </c>
      <c r="D115" s="33">
        <f>D116</f>
        <v>0</v>
      </c>
      <c r="E115" s="33">
        <f>E116</f>
        <v>320</v>
      </c>
      <c r="F115" s="64">
        <f>D115/C115</f>
        <v>0</v>
      </c>
    </row>
    <row r="116" spans="1:6" ht="127.5">
      <c r="A116" s="37" t="s">
        <v>343</v>
      </c>
      <c r="B116" s="38" t="s">
        <v>341</v>
      </c>
      <c r="C116" s="33">
        <v>320</v>
      </c>
      <c r="D116" s="33">
        <v>0</v>
      </c>
      <c r="E116" s="33">
        <f>C116-D116</f>
        <v>320</v>
      </c>
      <c r="F116" s="64">
        <f>D116/C116</f>
        <v>0</v>
      </c>
    </row>
    <row r="117" spans="1:6" ht="67.5" customHeight="1">
      <c r="A117" s="37" t="s">
        <v>251</v>
      </c>
      <c r="B117" s="38" t="s">
        <v>256</v>
      </c>
      <c r="C117" s="33">
        <f>C118+C119</f>
        <v>333969</v>
      </c>
      <c r="D117" s="33">
        <f>D118+D119</f>
        <v>150000</v>
      </c>
      <c r="E117" s="33">
        <f>E118+E119</f>
        <v>183969</v>
      </c>
      <c r="F117" s="64">
        <f t="shared" si="11"/>
        <v>0.44914348337719967</v>
      </c>
    </row>
    <row r="118" spans="1:6" ht="89.25">
      <c r="A118" s="37" t="s">
        <v>260</v>
      </c>
      <c r="B118" s="38" t="s">
        <v>257</v>
      </c>
      <c r="C118" s="33">
        <v>333269</v>
      </c>
      <c r="D118" s="33">
        <v>150000</v>
      </c>
      <c r="E118" s="33">
        <f>C118-D118</f>
        <v>183269</v>
      </c>
      <c r="F118" s="64">
        <f t="shared" si="11"/>
        <v>0.4500868667652857</v>
      </c>
    </row>
    <row r="119" spans="1:6" ht="76.5">
      <c r="A119" s="37" t="s">
        <v>284</v>
      </c>
      <c r="B119" s="38" t="s">
        <v>285</v>
      </c>
      <c r="C119" s="33">
        <v>700</v>
      </c>
      <c r="D119" s="33">
        <v>0</v>
      </c>
      <c r="E119" s="33">
        <f>C119-D119</f>
        <v>700</v>
      </c>
      <c r="F119" s="64">
        <v>0</v>
      </c>
    </row>
    <row r="120" spans="1:6" ht="77.25" customHeight="1">
      <c r="A120" s="8" t="s">
        <v>240</v>
      </c>
      <c r="B120" s="19" t="s">
        <v>322</v>
      </c>
      <c r="C120" s="18">
        <f>C121</f>
        <v>152770</v>
      </c>
      <c r="D120" s="33">
        <f>D121</f>
        <v>193047.74</v>
      </c>
      <c r="E120" s="33">
        <f>E121</f>
        <v>-40277.73999999999</v>
      </c>
      <c r="F120" s="64">
        <f t="shared" si="11"/>
        <v>1.263649538521961</v>
      </c>
    </row>
    <row r="121" spans="1:6" ht="104.25" customHeight="1">
      <c r="A121" s="8" t="s">
        <v>241</v>
      </c>
      <c r="B121" s="19" t="s">
        <v>323</v>
      </c>
      <c r="C121" s="18">
        <v>152770</v>
      </c>
      <c r="D121" s="33">
        <v>193047.74</v>
      </c>
      <c r="E121" s="33">
        <f>C121-D121</f>
        <v>-40277.73999999999</v>
      </c>
      <c r="F121" s="64">
        <f t="shared" si="11"/>
        <v>1.263649538521961</v>
      </c>
    </row>
    <row r="122" spans="1:6" ht="40.5" customHeight="1">
      <c r="A122" s="14" t="s">
        <v>299</v>
      </c>
      <c r="B122" s="20" t="s">
        <v>300</v>
      </c>
      <c r="C122" s="16">
        <f>C123</f>
        <v>320000</v>
      </c>
      <c r="D122" s="42">
        <f>D123</f>
        <v>427212.06</v>
      </c>
      <c r="E122" s="42">
        <f>E123</f>
        <v>-107212.06</v>
      </c>
      <c r="F122" s="62">
        <f t="shared" si="11"/>
        <v>1.3350376875</v>
      </c>
    </row>
    <row r="123" spans="1:6" ht="63" customHeight="1">
      <c r="A123" s="8" t="s">
        <v>298</v>
      </c>
      <c r="B123" s="19" t="s">
        <v>301</v>
      </c>
      <c r="C123" s="18">
        <v>320000</v>
      </c>
      <c r="D123" s="33">
        <v>427212.06</v>
      </c>
      <c r="E123" s="33">
        <f>C123-D123</f>
        <v>-107212.06</v>
      </c>
      <c r="F123" s="64">
        <f t="shared" si="11"/>
        <v>1.3350376875</v>
      </c>
    </row>
    <row r="124" spans="1:6" s="22" customFormat="1" ht="130.5" customHeight="1">
      <c r="A124" s="14" t="s">
        <v>282</v>
      </c>
      <c r="B124" s="20" t="s">
        <v>283</v>
      </c>
      <c r="C124" s="16">
        <f>C125+C127</f>
        <v>249014.91999999998</v>
      </c>
      <c r="D124" s="16">
        <f>D125+D127</f>
        <v>1448730.1</v>
      </c>
      <c r="E124" s="16">
        <f>E125+E127</f>
        <v>-1199715.18</v>
      </c>
      <c r="F124" s="62">
        <f t="shared" si="11"/>
        <v>5.817844569313357</v>
      </c>
    </row>
    <row r="125" spans="1:6" ht="63.75">
      <c r="A125" s="41" t="s">
        <v>252</v>
      </c>
      <c r="B125" s="40" t="s">
        <v>258</v>
      </c>
      <c r="C125" s="42">
        <f>C126</f>
        <v>125000</v>
      </c>
      <c r="D125" s="42">
        <f>D126</f>
        <v>435577.67</v>
      </c>
      <c r="E125" s="42">
        <f>E126</f>
        <v>-310577.67</v>
      </c>
      <c r="F125" s="62">
        <f>D125/C125</f>
        <v>3.48462136</v>
      </c>
    </row>
    <row r="126" spans="1:6" ht="76.5">
      <c r="A126" s="8" t="s">
        <v>253</v>
      </c>
      <c r="B126" s="38" t="s">
        <v>259</v>
      </c>
      <c r="C126" s="33">
        <v>125000</v>
      </c>
      <c r="D126" s="33">
        <v>435577.67</v>
      </c>
      <c r="E126" s="33">
        <f>C126-D126</f>
        <v>-310577.67</v>
      </c>
      <c r="F126" s="64">
        <f>D126/C126</f>
        <v>3.48462136</v>
      </c>
    </row>
    <row r="127" spans="1:6" ht="93" customHeight="1">
      <c r="A127" s="14" t="s">
        <v>242</v>
      </c>
      <c r="B127" s="20" t="s">
        <v>324</v>
      </c>
      <c r="C127" s="16">
        <f>C128</f>
        <v>124014.92</v>
      </c>
      <c r="D127" s="42">
        <f>D128</f>
        <v>1013152.43</v>
      </c>
      <c r="E127" s="42">
        <f>E128</f>
        <v>-889137.51</v>
      </c>
      <c r="F127" s="62">
        <f t="shared" si="11"/>
        <v>8.169601125412974</v>
      </c>
    </row>
    <row r="128" spans="1:6" ht="81" customHeight="1">
      <c r="A128" s="8" t="s">
        <v>243</v>
      </c>
      <c r="B128" s="19" t="s">
        <v>325</v>
      </c>
      <c r="C128" s="18">
        <v>124014.92</v>
      </c>
      <c r="D128" s="33">
        <v>1013152.43</v>
      </c>
      <c r="E128" s="33">
        <f>C128-D128</f>
        <v>-889137.51</v>
      </c>
      <c r="F128" s="64">
        <f t="shared" si="11"/>
        <v>8.169601125412974</v>
      </c>
    </row>
    <row r="129" spans="1:6" ht="30" customHeight="1">
      <c r="A129" s="14" t="s">
        <v>244</v>
      </c>
      <c r="B129" s="20" t="s">
        <v>326</v>
      </c>
      <c r="C129" s="16">
        <f>C130</f>
        <v>2539006.12</v>
      </c>
      <c r="D129" s="42">
        <f>D130</f>
        <v>221477.35</v>
      </c>
      <c r="E129" s="42">
        <f>E130</f>
        <v>2317528.77</v>
      </c>
      <c r="F129" s="62">
        <f t="shared" si="11"/>
        <v>0.08722993940636897</v>
      </c>
    </row>
    <row r="130" spans="1:6" ht="83.25" customHeight="1">
      <c r="A130" s="8" t="s">
        <v>245</v>
      </c>
      <c r="B130" s="19" t="s">
        <v>327</v>
      </c>
      <c r="C130" s="18">
        <f>C131+C132</f>
        <v>2539006.12</v>
      </c>
      <c r="D130" s="18">
        <f>D131+D132</f>
        <v>221477.35</v>
      </c>
      <c r="E130" s="18">
        <f>E131+E132</f>
        <v>2317528.77</v>
      </c>
      <c r="F130" s="64">
        <f t="shared" si="11"/>
        <v>0.08722993940636897</v>
      </c>
    </row>
    <row r="131" spans="1:6" ht="78" customHeight="1">
      <c r="A131" s="8" t="s">
        <v>246</v>
      </c>
      <c r="B131" s="19" t="s">
        <v>328</v>
      </c>
      <c r="C131" s="18">
        <v>2533606.12</v>
      </c>
      <c r="D131" s="33">
        <v>218087.85</v>
      </c>
      <c r="E131" s="33">
        <f>C131-D131</f>
        <v>2315518.27</v>
      </c>
      <c r="F131" s="64">
        <f t="shared" si="11"/>
        <v>0.0860780404177426</v>
      </c>
    </row>
    <row r="132" spans="1:6" ht="78" customHeight="1">
      <c r="A132" s="8" t="s">
        <v>262</v>
      </c>
      <c r="B132" s="19" t="s">
        <v>261</v>
      </c>
      <c r="C132" s="18">
        <v>5400</v>
      </c>
      <c r="D132" s="33">
        <v>3389.5</v>
      </c>
      <c r="E132" s="33">
        <f>C132-D132</f>
        <v>2010.5</v>
      </c>
      <c r="F132" s="64">
        <f t="shared" si="11"/>
        <v>0.6276851851851852</v>
      </c>
    </row>
    <row r="133" spans="1:6" ht="39" customHeight="1">
      <c r="A133" s="14" t="s">
        <v>372</v>
      </c>
      <c r="B133" s="20" t="s">
        <v>373</v>
      </c>
      <c r="C133" s="16">
        <f>C134</f>
        <v>0</v>
      </c>
      <c r="D133" s="42">
        <f>D134</f>
        <v>91068.54</v>
      </c>
      <c r="E133" s="42">
        <f>E134</f>
        <v>-91068.54</v>
      </c>
      <c r="F133" s="62" t="s">
        <v>145</v>
      </c>
    </row>
    <row r="134" spans="1:6" ht="125.25" customHeight="1">
      <c r="A134" s="8" t="s">
        <v>374</v>
      </c>
      <c r="B134" s="19" t="s">
        <v>375</v>
      </c>
      <c r="C134" s="18">
        <v>0</v>
      </c>
      <c r="D134" s="18">
        <v>91068.54</v>
      </c>
      <c r="E134" s="18">
        <f>C134-D134</f>
        <v>-91068.54</v>
      </c>
      <c r="F134" s="64" t="s">
        <v>145</v>
      </c>
    </row>
    <row r="135" spans="1:6" ht="12.75">
      <c r="A135" s="43" t="s">
        <v>116</v>
      </c>
      <c r="B135" s="46" t="s">
        <v>117</v>
      </c>
      <c r="C135" s="45">
        <f>C136+C138</f>
        <v>429600</v>
      </c>
      <c r="D135" s="45">
        <f>D136+D138</f>
        <v>436645.19</v>
      </c>
      <c r="E135" s="45">
        <f>E136+E138</f>
        <v>-7045.1900000000005</v>
      </c>
      <c r="F135" s="61">
        <f t="shared" si="11"/>
        <v>1.0163994180633147</v>
      </c>
    </row>
    <row r="136" spans="1:6" s="78" customFormat="1" ht="24" customHeight="1">
      <c r="A136" s="14" t="s">
        <v>359</v>
      </c>
      <c r="B136" s="20" t="s">
        <v>360</v>
      </c>
      <c r="C136" s="16">
        <f>C137</f>
        <v>0</v>
      </c>
      <c r="D136" s="16">
        <f>D137</f>
        <v>-954.81</v>
      </c>
      <c r="E136" s="16">
        <f>E137</f>
        <v>954.81</v>
      </c>
      <c r="F136" s="62" t="s">
        <v>145</v>
      </c>
    </row>
    <row r="137" spans="1:6" ht="25.5">
      <c r="A137" s="8" t="s">
        <v>118</v>
      </c>
      <c r="B137" s="19" t="s">
        <v>119</v>
      </c>
      <c r="C137" s="18">
        <v>0</v>
      </c>
      <c r="D137" s="33">
        <v>-954.81</v>
      </c>
      <c r="E137" s="18">
        <f>C137-D137</f>
        <v>954.81</v>
      </c>
      <c r="F137" s="64" t="s">
        <v>145</v>
      </c>
    </row>
    <row r="138" spans="1:6" s="22" customFormat="1" ht="25.5">
      <c r="A138" s="14" t="s">
        <v>363</v>
      </c>
      <c r="B138" s="20" t="s">
        <v>362</v>
      </c>
      <c r="C138" s="16">
        <f>C139</f>
        <v>429600</v>
      </c>
      <c r="D138" s="16">
        <f>D139</f>
        <v>437600</v>
      </c>
      <c r="E138" s="16">
        <f>E139</f>
        <v>-8000</v>
      </c>
      <c r="F138" s="62">
        <f t="shared" si="11"/>
        <v>1.0186219739292366</v>
      </c>
    </row>
    <row r="139" spans="1:6" ht="25.5">
      <c r="A139" s="8" t="s">
        <v>361</v>
      </c>
      <c r="B139" s="19" t="s">
        <v>362</v>
      </c>
      <c r="C139" s="18">
        <v>429600</v>
      </c>
      <c r="D139" s="18">
        <v>437600</v>
      </c>
      <c r="E139" s="33">
        <f>C139-D139</f>
        <v>-8000</v>
      </c>
      <c r="F139" s="64">
        <f t="shared" si="11"/>
        <v>1.0186219739292366</v>
      </c>
    </row>
    <row r="140" spans="1:6" ht="17.25" customHeight="1">
      <c r="A140" s="34" t="s">
        <v>154</v>
      </c>
      <c r="B140" s="66" t="s">
        <v>155</v>
      </c>
      <c r="C140" s="36">
        <f>C141+C192+C197</f>
        <v>2670021607.3999996</v>
      </c>
      <c r="D140" s="36">
        <f>D141+D192+D197</f>
        <v>1785821496.8</v>
      </c>
      <c r="E140" s="36">
        <f>C140-D140</f>
        <v>884200110.5999997</v>
      </c>
      <c r="F140" s="89">
        <f aca="true" t="shared" si="12" ref="F140:F149">D140/C140</f>
        <v>0.6688415898397873</v>
      </c>
    </row>
    <row r="141" spans="1:6" ht="25.5">
      <c r="A141" s="29" t="s">
        <v>156</v>
      </c>
      <c r="B141" s="67" t="s">
        <v>157</v>
      </c>
      <c r="C141" s="31">
        <f>C142+C149+C170+C183</f>
        <v>2670021607.3999996</v>
      </c>
      <c r="D141" s="31">
        <f>D142+D149+D170+D183</f>
        <v>1792475359.7099998</v>
      </c>
      <c r="E141" s="68">
        <f>C141-D141</f>
        <v>877546247.6899998</v>
      </c>
      <c r="F141" s="90">
        <f t="shared" si="12"/>
        <v>0.6713336531592594</v>
      </c>
    </row>
    <row r="142" spans="1:6" ht="42" customHeight="1">
      <c r="A142" s="69" t="s">
        <v>187</v>
      </c>
      <c r="B142" s="70" t="s">
        <v>158</v>
      </c>
      <c r="C142" s="71">
        <f>C143+C147+C145</f>
        <v>784040599</v>
      </c>
      <c r="D142" s="71">
        <f>D143+D147+D145</f>
        <v>609721064</v>
      </c>
      <c r="E142" s="71">
        <f>C142-D142</f>
        <v>174319535</v>
      </c>
      <c r="F142" s="88">
        <f t="shared" si="12"/>
        <v>0.7776651678212393</v>
      </c>
    </row>
    <row r="143" spans="1:6" s="39" customFormat="1" ht="25.5">
      <c r="A143" s="14" t="s">
        <v>188</v>
      </c>
      <c r="B143" s="40" t="s">
        <v>159</v>
      </c>
      <c r="C143" s="42">
        <f>C144</f>
        <v>114812828</v>
      </c>
      <c r="D143" s="42">
        <f>D144</f>
        <v>102500294</v>
      </c>
      <c r="E143" s="42">
        <f>E144</f>
        <v>12312534</v>
      </c>
      <c r="F143" s="65">
        <f t="shared" si="12"/>
        <v>0.8927599449078982</v>
      </c>
    </row>
    <row r="144" spans="1:6" s="39" customFormat="1" ht="25.5">
      <c r="A144" s="8" t="s">
        <v>189</v>
      </c>
      <c r="B144" s="38" t="s">
        <v>160</v>
      </c>
      <c r="C144" s="33">
        <v>114812828</v>
      </c>
      <c r="D144" s="33">
        <v>102500294</v>
      </c>
      <c r="E144" s="33">
        <f>C144-D144</f>
        <v>12312534</v>
      </c>
      <c r="F144" s="63">
        <f t="shared" si="12"/>
        <v>0.8927599449078982</v>
      </c>
    </row>
    <row r="145" spans="1:6" s="39" customFormat="1" ht="25.5">
      <c r="A145" s="14" t="s">
        <v>192</v>
      </c>
      <c r="B145" s="40" t="s">
        <v>194</v>
      </c>
      <c r="C145" s="42">
        <f>C146</f>
        <v>21202771</v>
      </c>
      <c r="D145" s="42">
        <f>D146</f>
        <v>21202770</v>
      </c>
      <c r="E145" s="42">
        <f>E146</f>
        <v>1</v>
      </c>
      <c r="F145" s="65">
        <f t="shared" si="12"/>
        <v>0.9999999528363533</v>
      </c>
    </row>
    <row r="146" spans="1:6" s="39" customFormat="1" ht="41.25" customHeight="1">
      <c r="A146" s="8" t="s">
        <v>193</v>
      </c>
      <c r="B146" s="38" t="s">
        <v>195</v>
      </c>
      <c r="C146" s="33">
        <v>21202771</v>
      </c>
      <c r="D146" s="33">
        <v>21202770</v>
      </c>
      <c r="E146" s="33">
        <f>C146-D146</f>
        <v>1</v>
      </c>
      <c r="F146" s="63">
        <f t="shared" si="12"/>
        <v>0.9999999528363533</v>
      </c>
    </row>
    <row r="147" spans="1:6" s="39" customFormat="1" ht="51">
      <c r="A147" s="14" t="s">
        <v>190</v>
      </c>
      <c r="B147" s="40" t="s">
        <v>161</v>
      </c>
      <c r="C147" s="42">
        <f>C148</f>
        <v>648025000</v>
      </c>
      <c r="D147" s="42">
        <f>D148</f>
        <v>486018000</v>
      </c>
      <c r="E147" s="42">
        <f>E148</f>
        <v>162007000</v>
      </c>
      <c r="F147" s="65">
        <f t="shared" si="12"/>
        <v>0.7499988426372439</v>
      </c>
    </row>
    <row r="148" spans="1:6" s="39" customFormat="1" ht="51">
      <c r="A148" s="8" t="s">
        <v>191</v>
      </c>
      <c r="B148" s="38" t="s">
        <v>162</v>
      </c>
      <c r="C148" s="33">
        <v>648025000</v>
      </c>
      <c r="D148" s="33">
        <v>486018000</v>
      </c>
      <c r="E148" s="33">
        <f>C148-D148</f>
        <v>162007000</v>
      </c>
      <c r="F148" s="63">
        <f t="shared" si="12"/>
        <v>0.7499988426372439</v>
      </c>
    </row>
    <row r="149" spans="1:6" ht="38.25">
      <c r="A149" s="72" t="s">
        <v>196</v>
      </c>
      <c r="B149" s="73" t="s">
        <v>163</v>
      </c>
      <c r="C149" s="74">
        <f>C154+C156+C158+C162+C168+C160+C164+C166</f>
        <v>502655043.35999995</v>
      </c>
      <c r="D149" s="74">
        <f>D154+D156+D158+D162+D168+D160+D164+D166</f>
        <v>300564934.43999994</v>
      </c>
      <c r="E149" s="74">
        <f>E154+E156+E158+E162+E168+E160+E164+E166</f>
        <v>202090108.92000002</v>
      </c>
      <c r="F149" s="88">
        <f t="shared" si="12"/>
        <v>0.5979546776868531</v>
      </c>
    </row>
    <row r="150" spans="1:6" s="39" customFormat="1" ht="66" customHeight="1" hidden="1">
      <c r="A150" s="84" t="s">
        <v>197</v>
      </c>
      <c r="B150" s="85" t="s">
        <v>185</v>
      </c>
      <c r="C150" s="54">
        <f>C151</f>
        <v>0</v>
      </c>
      <c r="D150" s="54">
        <f>D151</f>
        <v>0</v>
      </c>
      <c r="E150" s="54">
        <f>E151</f>
        <v>0</v>
      </c>
      <c r="F150" s="42" t="e">
        <f>D150/C150*100</f>
        <v>#DIV/0!</v>
      </c>
    </row>
    <row r="151" spans="1:6" s="39" customFormat="1" ht="66" customHeight="1" hidden="1">
      <c r="A151" s="86" t="s">
        <v>198</v>
      </c>
      <c r="B151" s="76" t="s">
        <v>186</v>
      </c>
      <c r="C151" s="87">
        <v>0</v>
      </c>
      <c r="D151" s="87">
        <v>0</v>
      </c>
      <c r="E151" s="87">
        <f>C151-D151</f>
        <v>0</v>
      </c>
      <c r="F151" s="33" t="e">
        <f>D151/C151*100</f>
        <v>#DIV/0!</v>
      </c>
    </row>
    <row r="152" spans="1:6" ht="39.75" customHeight="1" hidden="1">
      <c r="A152" s="41" t="s">
        <v>199</v>
      </c>
      <c r="B152" s="75" t="s">
        <v>164</v>
      </c>
      <c r="C152" s="16">
        <f>C153</f>
        <v>0</v>
      </c>
      <c r="D152" s="16">
        <f>D153</f>
        <v>0</v>
      </c>
      <c r="E152" s="16">
        <f>E153</f>
        <v>0</v>
      </c>
      <c r="F152" s="42" t="e">
        <f>D152/C152*100</f>
        <v>#DIV/0!</v>
      </c>
    </row>
    <row r="153" spans="1:6" ht="50.25" customHeight="1" hidden="1">
      <c r="A153" s="37" t="s">
        <v>200</v>
      </c>
      <c r="B153" s="76" t="s">
        <v>165</v>
      </c>
      <c r="C153" s="18">
        <v>0</v>
      </c>
      <c r="D153" s="18">
        <v>0</v>
      </c>
      <c r="E153" s="18">
        <f>C153-D153</f>
        <v>0</v>
      </c>
      <c r="F153" s="33" t="e">
        <f>D153/C153*100</f>
        <v>#DIV/0!</v>
      </c>
    </row>
    <row r="154" spans="1:6" ht="40.5" customHeight="1">
      <c r="A154" s="14" t="s">
        <v>247</v>
      </c>
      <c r="B154" s="40" t="s">
        <v>217</v>
      </c>
      <c r="C154" s="42">
        <f>C155</f>
        <v>7995000</v>
      </c>
      <c r="D154" s="16">
        <f>D155</f>
        <v>0</v>
      </c>
      <c r="E154" s="16">
        <f>E155</f>
        <v>7995000</v>
      </c>
      <c r="F154" s="94">
        <f>F155</f>
        <v>0</v>
      </c>
    </row>
    <row r="155" spans="1:6" ht="45.75" customHeight="1">
      <c r="A155" s="8" t="s">
        <v>248</v>
      </c>
      <c r="B155" s="38" t="s">
        <v>218</v>
      </c>
      <c r="C155" s="33">
        <v>7995000</v>
      </c>
      <c r="D155" s="18">
        <v>0</v>
      </c>
      <c r="E155" s="18">
        <f>C155-D155</f>
        <v>7995000</v>
      </c>
      <c r="F155" s="93">
        <f>D155/C155</f>
        <v>0</v>
      </c>
    </row>
    <row r="156" spans="1:6" s="22" customFormat="1" ht="92.25" customHeight="1">
      <c r="A156" s="14" t="s">
        <v>337</v>
      </c>
      <c r="B156" s="40" t="s">
        <v>329</v>
      </c>
      <c r="C156" s="42">
        <f>C157</f>
        <v>51988187.18</v>
      </c>
      <c r="D156" s="42">
        <f>D157</f>
        <v>0</v>
      </c>
      <c r="E156" s="42">
        <f>E157</f>
        <v>51988187.18</v>
      </c>
      <c r="F156" s="94">
        <f>F157</f>
        <v>0</v>
      </c>
    </row>
    <row r="157" spans="1:6" ht="103.5" customHeight="1">
      <c r="A157" s="8" t="s">
        <v>336</v>
      </c>
      <c r="B157" s="38" t="s">
        <v>271</v>
      </c>
      <c r="C157" s="33">
        <v>51988187.18</v>
      </c>
      <c r="D157" s="33">
        <v>0</v>
      </c>
      <c r="E157" s="33">
        <f>C157-D157</f>
        <v>51988187.18</v>
      </c>
      <c r="F157" s="93">
        <f>D157/C157</f>
        <v>0</v>
      </c>
    </row>
    <row r="158" spans="1:6" s="39" customFormat="1" ht="63.75">
      <c r="A158" s="14" t="s">
        <v>345</v>
      </c>
      <c r="B158" s="40" t="s">
        <v>346</v>
      </c>
      <c r="C158" s="42">
        <f>C159</f>
        <v>987207.45</v>
      </c>
      <c r="D158" s="42">
        <f>D159</f>
        <v>987207.45</v>
      </c>
      <c r="E158" s="42">
        <f>E159</f>
        <v>0</v>
      </c>
      <c r="F158" s="94">
        <f>F159</f>
        <v>1</v>
      </c>
    </row>
    <row r="159" spans="1:6" s="39" customFormat="1" ht="78.75" customHeight="1">
      <c r="A159" s="8" t="s">
        <v>344</v>
      </c>
      <c r="B159" s="38" t="s">
        <v>347</v>
      </c>
      <c r="C159" s="33">
        <v>987207.45</v>
      </c>
      <c r="D159" s="33">
        <v>987207.45</v>
      </c>
      <c r="E159" s="33">
        <f>C159-D159</f>
        <v>0</v>
      </c>
      <c r="F159" s="93">
        <f>D159/C159</f>
        <v>1</v>
      </c>
    </row>
    <row r="160" spans="1:6" s="78" customFormat="1" ht="72" customHeight="1">
      <c r="A160" s="14" t="s">
        <v>286</v>
      </c>
      <c r="B160" s="40" t="s">
        <v>288</v>
      </c>
      <c r="C160" s="42">
        <f>C161</f>
        <v>42346370</v>
      </c>
      <c r="D160" s="42">
        <f>D161</f>
        <v>23918626.95</v>
      </c>
      <c r="E160" s="42">
        <f>E161</f>
        <v>18427743.05</v>
      </c>
      <c r="F160" s="94">
        <f>F161</f>
        <v>0.5648329939496585</v>
      </c>
    </row>
    <row r="161" spans="1:6" s="39" customFormat="1" ht="72" customHeight="1">
      <c r="A161" s="8" t="s">
        <v>287</v>
      </c>
      <c r="B161" s="38" t="s">
        <v>289</v>
      </c>
      <c r="C161" s="33">
        <v>42346370</v>
      </c>
      <c r="D161" s="33">
        <v>23918626.95</v>
      </c>
      <c r="E161" s="33">
        <f>C161-D161</f>
        <v>18427743.05</v>
      </c>
      <c r="F161" s="93">
        <f>D161/C161</f>
        <v>0.5648329939496585</v>
      </c>
    </row>
    <row r="162" spans="1:6" s="39" customFormat="1" ht="25.5" hidden="1">
      <c r="A162" s="14" t="s">
        <v>303</v>
      </c>
      <c r="B162" s="40" t="s">
        <v>305</v>
      </c>
      <c r="C162" s="42">
        <f>C163</f>
        <v>0</v>
      </c>
      <c r="D162" s="42">
        <f>D163</f>
        <v>0</v>
      </c>
      <c r="E162" s="42">
        <f>E163</f>
        <v>0</v>
      </c>
      <c r="F162" s="94" t="e">
        <f>F163</f>
        <v>#DIV/0!</v>
      </c>
    </row>
    <row r="163" spans="1:6" s="39" customFormat="1" ht="33" customHeight="1" hidden="1">
      <c r="A163" s="8" t="s">
        <v>302</v>
      </c>
      <c r="B163" s="38" t="s">
        <v>304</v>
      </c>
      <c r="C163" s="33"/>
      <c r="D163" s="33"/>
      <c r="E163" s="33">
        <f>C163-D163</f>
        <v>0</v>
      </c>
      <c r="F163" s="93" t="e">
        <f>D163/C163</f>
        <v>#DIV/0!</v>
      </c>
    </row>
    <row r="164" spans="1:6" s="39" customFormat="1" ht="84.75" customHeight="1">
      <c r="A164" s="14" t="s">
        <v>365</v>
      </c>
      <c r="B164" s="40" t="s">
        <v>366</v>
      </c>
      <c r="C164" s="42">
        <f>C165</f>
        <v>1263488.65</v>
      </c>
      <c r="D164" s="42">
        <f>D165</f>
        <v>1263488.65</v>
      </c>
      <c r="E164" s="42">
        <f>E165</f>
        <v>0</v>
      </c>
      <c r="F164" s="94">
        <f>F165</f>
        <v>1</v>
      </c>
    </row>
    <row r="165" spans="1:6" s="39" customFormat="1" ht="83.25" customHeight="1">
      <c r="A165" s="8" t="s">
        <v>364</v>
      </c>
      <c r="B165" s="38" t="s">
        <v>367</v>
      </c>
      <c r="C165" s="33">
        <v>1263488.65</v>
      </c>
      <c r="D165" s="33">
        <v>1263488.65</v>
      </c>
      <c r="E165" s="33">
        <f>C165-D165</f>
        <v>0</v>
      </c>
      <c r="F165" s="93">
        <f>D165/C165</f>
        <v>1</v>
      </c>
    </row>
    <row r="166" spans="1:6" s="39" customFormat="1" ht="31.5" customHeight="1">
      <c r="A166" s="14" t="s">
        <v>368</v>
      </c>
      <c r="B166" s="40" t="s">
        <v>370</v>
      </c>
      <c r="C166" s="42">
        <f>C167</f>
        <v>20331235</v>
      </c>
      <c r="D166" s="42">
        <f>D167</f>
        <v>5590522.19</v>
      </c>
      <c r="E166" s="42">
        <f>E167</f>
        <v>14740712.809999999</v>
      </c>
      <c r="F166" s="94">
        <f>F167</f>
        <v>0.2749720904804849</v>
      </c>
    </row>
    <row r="167" spans="1:6" s="39" customFormat="1" ht="46.5" customHeight="1">
      <c r="A167" s="8" t="s">
        <v>369</v>
      </c>
      <c r="B167" s="38" t="s">
        <v>371</v>
      </c>
      <c r="C167" s="33">
        <v>20331235</v>
      </c>
      <c r="D167" s="33">
        <v>5590522.19</v>
      </c>
      <c r="E167" s="33">
        <f>C167-D167</f>
        <v>14740712.809999999</v>
      </c>
      <c r="F167" s="93">
        <f>D167/C167</f>
        <v>0.2749720904804849</v>
      </c>
    </row>
    <row r="168" spans="1:6" s="39" customFormat="1" ht="21.75" customHeight="1">
      <c r="A168" s="14" t="s">
        <v>201</v>
      </c>
      <c r="B168" s="51" t="s">
        <v>166</v>
      </c>
      <c r="C168" s="42">
        <f>C169</f>
        <v>377743555.08</v>
      </c>
      <c r="D168" s="42">
        <f>D169</f>
        <v>268805089.2</v>
      </c>
      <c r="E168" s="42">
        <f>E169</f>
        <v>108938465.88</v>
      </c>
      <c r="F168" s="94">
        <f>F169</f>
        <v>0.7116073473260752</v>
      </c>
    </row>
    <row r="169" spans="1:6" s="39" customFormat="1" ht="25.5" customHeight="1">
      <c r="A169" s="8" t="s">
        <v>202</v>
      </c>
      <c r="B169" s="52" t="s">
        <v>167</v>
      </c>
      <c r="C169" s="33">
        <v>377743555.08</v>
      </c>
      <c r="D169" s="33">
        <v>268805089.2</v>
      </c>
      <c r="E169" s="33">
        <f>C169-D169</f>
        <v>108938465.88</v>
      </c>
      <c r="F169" s="93">
        <f>D169/C169</f>
        <v>0.7116073473260752</v>
      </c>
    </row>
    <row r="170" spans="1:8" ht="33.75" customHeight="1">
      <c r="A170" s="69" t="s">
        <v>203</v>
      </c>
      <c r="B170" s="73" t="s">
        <v>168</v>
      </c>
      <c r="C170" s="71">
        <f>C173+C175+C179+C181+C177+C171</f>
        <v>1082868489.96</v>
      </c>
      <c r="D170" s="71">
        <f>D173+D175+D179+D181+D177+D171</f>
        <v>790462959.8199999</v>
      </c>
      <c r="E170" s="71">
        <f>C170-D170</f>
        <v>292405530.1400001</v>
      </c>
      <c r="F170" s="91">
        <f>D170/C170</f>
        <v>0.729971337377449</v>
      </c>
      <c r="H170" s="4"/>
    </row>
    <row r="171" spans="1:6" ht="48.75" customHeight="1">
      <c r="A171" s="14" t="s">
        <v>219</v>
      </c>
      <c r="B171" s="28" t="s">
        <v>221</v>
      </c>
      <c r="C171" s="16">
        <f>C172</f>
        <v>43608648.1</v>
      </c>
      <c r="D171" s="42">
        <f>D172</f>
        <v>21163887.05</v>
      </c>
      <c r="E171" s="42">
        <f>E172</f>
        <v>22444761.05</v>
      </c>
      <c r="F171" s="94">
        <f>F172</f>
        <v>0.4853139909650169</v>
      </c>
    </row>
    <row r="172" spans="1:6" ht="42" customHeight="1">
      <c r="A172" s="8" t="s">
        <v>220</v>
      </c>
      <c r="B172" s="27" t="s">
        <v>222</v>
      </c>
      <c r="C172" s="18">
        <v>43608648.1</v>
      </c>
      <c r="D172" s="33">
        <v>21163887.05</v>
      </c>
      <c r="E172" s="33">
        <f>C172-D172</f>
        <v>22444761.05</v>
      </c>
      <c r="F172" s="93">
        <f>D172/C172</f>
        <v>0.4853139909650169</v>
      </c>
    </row>
    <row r="173" spans="1:6" s="39" customFormat="1" ht="72.75" customHeight="1">
      <c r="A173" s="14" t="s">
        <v>204</v>
      </c>
      <c r="B173" s="28" t="s">
        <v>169</v>
      </c>
      <c r="C173" s="16">
        <f>C174</f>
        <v>38873300</v>
      </c>
      <c r="D173" s="42">
        <f>D174</f>
        <v>26518664.06</v>
      </c>
      <c r="E173" s="42">
        <f>E174</f>
        <v>12354635.940000001</v>
      </c>
      <c r="F173" s="94">
        <f>F174</f>
        <v>0.6821819619121607</v>
      </c>
    </row>
    <row r="174" spans="1:6" s="39" customFormat="1" ht="57" customHeight="1">
      <c r="A174" s="8" t="s">
        <v>205</v>
      </c>
      <c r="B174" s="27" t="s">
        <v>170</v>
      </c>
      <c r="C174" s="18">
        <v>38873300</v>
      </c>
      <c r="D174" s="33">
        <v>26518664.06</v>
      </c>
      <c r="E174" s="33">
        <f>C174-D174</f>
        <v>12354635.940000001</v>
      </c>
      <c r="F174" s="93">
        <f>D174/C174</f>
        <v>0.6821819619121607</v>
      </c>
    </row>
    <row r="175" spans="1:6" s="39" customFormat="1" ht="84" customHeight="1">
      <c r="A175" s="14" t="s">
        <v>206</v>
      </c>
      <c r="B175" s="28" t="s">
        <v>171</v>
      </c>
      <c r="C175" s="16">
        <f>C176</f>
        <v>19209100</v>
      </c>
      <c r="D175" s="42">
        <f>D176</f>
        <v>9518677.79</v>
      </c>
      <c r="E175" s="42">
        <f>E176</f>
        <v>9690422.21</v>
      </c>
      <c r="F175" s="94">
        <f>F176</f>
        <v>0.49552960784211647</v>
      </c>
    </row>
    <row r="176" spans="1:6" s="39" customFormat="1" ht="84" customHeight="1">
      <c r="A176" s="8" t="s">
        <v>207</v>
      </c>
      <c r="B176" s="27" t="s">
        <v>172</v>
      </c>
      <c r="C176" s="18">
        <v>19209100</v>
      </c>
      <c r="D176" s="33">
        <v>9518677.79</v>
      </c>
      <c r="E176" s="33">
        <f>C176-D176</f>
        <v>9690422.21</v>
      </c>
      <c r="F176" s="93">
        <f>D176/C176</f>
        <v>0.49552960784211647</v>
      </c>
    </row>
    <row r="177" spans="1:6" s="39" customFormat="1" ht="75" customHeight="1">
      <c r="A177" s="14" t="s">
        <v>225</v>
      </c>
      <c r="B177" s="77" t="s">
        <v>223</v>
      </c>
      <c r="C177" s="16">
        <f>C178</f>
        <v>52894.86</v>
      </c>
      <c r="D177" s="42">
        <f>D178</f>
        <v>52882</v>
      </c>
      <c r="E177" s="42">
        <f>E178</f>
        <v>12.860000000000582</v>
      </c>
      <c r="F177" s="94">
        <f>F178</f>
        <v>0.9997568761879698</v>
      </c>
    </row>
    <row r="178" spans="1:6" s="39" customFormat="1" ht="66.75" customHeight="1">
      <c r="A178" s="8" t="s">
        <v>226</v>
      </c>
      <c r="B178" s="19" t="s">
        <v>224</v>
      </c>
      <c r="C178" s="18">
        <v>52894.86</v>
      </c>
      <c r="D178" s="33">
        <v>52882</v>
      </c>
      <c r="E178" s="33">
        <f>C178-D178</f>
        <v>12.860000000000582</v>
      </c>
      <c r="F178" s="93">
        <f>D178/C178</f>
        <v>0.9997568761879698</v>
      </c>
    </row>
    <row r="179" spans="1:6" s="39" customFormat="1" ht="32.25" customHeight="1">
      <c r="A179" s="14" t="s">
        <v>208</v>
      </c>
      <c r="B179" s="77" t="s">
        <v>173</v>
      </c>
      <c r="C179" s="16">
        <f>C180</f>
        <v>2243147</v>
      </c>
      <c r="D179" s="42">
        <f>D180</f>
        <v>1629578.41</v>
      </c>
      <c r="E179" s="42">
        <f>E180</f>
        <v>613568.5900000001</v>
      </c>
      <c r="F179" s="94">
        <f>F180</f>
        <v>0.7264697364907426</v>
      </c>
    </row>
    <row r="180" spans="1:6" s="39" customFormat="1" ht="45.75" customHeight="1">
      <c r="A180" s="8" t="s">
        <v>209</v>
      </c>
      <c r="B180" s="19" t="s">
        <v>174</v>
      </c>
      <c r="C180" s="18">
        <v>2243147</v>
      </c>
      <c r="D180" s="33">
        <v>1629578.41</v>
      </c>
      <c r="E180" s="33">
        <f>C180-D180</f>
        <v>613568.5900000001</v>
      </c>
      <c r="F180" s="93">
        <f>D180/C180</f>
        <v>0.7264697364907426</v>
      </c>
    </row>
    <row r="181" spans="1:6" s="39" customFormat="1" ht="21.75" customHeight="1">
      <c r="A181" s="14" t="s">
        <v>227</v>
      </c>
      <c r="B181" s="28" t="s">
        <v>229</v>
      </c>
      <c r="C181" s="16">
        <f>C182</f>
        <v>978881400</v>
      </c>
      <c r="D181" s="42">
        <f>D182</f>
        <v>731579270.51</v>
      </c>
      <c r="E181" s="42">
        <f>E182</f>
        <v>247302129.49</v>
      </c>
      <c r="F181" s="94">
        <f>F182</f>
        <v>0.7473625206383531</v>
      </c>
    </row>
    <row r="182" spans="1:6" s="39" customFormat="1" ht="21.75" customHeight="1">
      <c r="A182" s="8" t="s">
        <v>228</v>
      </c>
      <c r="B182" s="19" t="s">
        <v>230</v>
      </c>
      <c r="C182" s="18">
        <v>978881400</v>
      </c>
      <c r="D182" s="33">
        <v>731579270.51</v>
      </c>
      <c r="E182" s="33">
        <f>C182-D182</f>
        <v>247302129.49</v>
      </c>
      <c r="F182" s="93">
        <f>D182/C182</f>
        <v>0.7473625206383531</v>
      </c>
    </row>
    <row r="183" spans="1:6" s="39" customFormat="1" ht="24" customHeight="1">
      <c r="A183" s="69" t="s">
        <v>210</v>
      </c>
      <c r="B183" s="73" t="s">
        <v>175</v>
      </c>
      <c r="C183" s="71">
        <f>C184+C186+C188+C190</f>
        <v>300457475.08</v>
      </c>
      <c r="D183" s="71">
        <f>D184+D186+D188+D190</f>
        <v>91726401.44999999</v>
      </c>
      <c r="E183" s="71">
        <f>E184+E186+E188+E190</f>
        <v>208731073.63</v>
      </c>
      <c r="F183" s="91">
        <f>D183/C183</f>
        <v>0.3052891309346751</v>
      </c>
    </row>
    <row r="184" spans="1:6" s="39" customFormat="1" ht="71.25" customHeight="1">
      <c r="A184" s="14" t="s">
        <v>290</v>
      </c>
      <c r="B184" s="28" t="s">
        <v>292</v>
      </c>
      <c r="C184" s="16">
        <f>C185</f>
        <v>42223860</v>
      </c>
      <c r="D184" s="16">
        <f>D185</f>
        <v>33045775.11</v>
      </c>
      <c r="E184" s="16">
        <f>E185</f>
        <v>9178084.89</v>
      </c>
      <c r="F184" s="94">
        <f>F185</f>
        <v>0.7826327367985778</v>
      </c>
    </row>
    <row r="185" spans="1:6" s="39" customFormat="1" ht="70.5" customHeight="1">
      <c r="A185" s="8" t="s">
        <v>291</v>
      </c>
      <c r="B185" s="19" t="s">
        <v>293</v>
      </c>
      <c r="C185" s="18">
        <v>42223860</v>
      </c>
      <c r="D185" s="18">
        <v>33045775.11</v>
      </c>
      <c r="E185" s="33">
        <f>C185-D185</f>
        <v>9178084.89</v>
      </c>
      <c r="F185" s="93">
        <f aca="true" t="shared" si="13" ref="F185:F191">D185/C185</f>
        <v>0.7826327367985778</v>
      </c>
    </row>
    <row r="186" spans="1:6" s="78" customFormat="1" ht="76.5">
      <c r="A186" s="14" t="s">
        <v>307</v>
      </c>
      <c r="B186" s="28" t="s">
        <v>308</v>
      </c>
      <c r="C186" s="16">
        <f>C187</f>
        <v>63515015.08</v>
      </c>
      <c r="D186" s="16">
        <f>D187</f>
        <v>19184706.72</v>
      </c>
      <c r="E186" s="16">
        <f>E187</f>
        <v>44330308.36</v>
      </c>
      <c r="F186" s="94">
        <f t="shared" si="13"/>
        <v>0.30204994355800757</v>
      </c>
    </row>
    <row r="187" spans="1:6" s="78" customFormat="1" ht="87.75" customHeight="1">
      <c r="A187" s="8" t="s">
        <v>306</v>
      </c>
      <c r="B187" s="19" t="s">
        <v>309</v>
      </c>
      <c r="C187" s="18">
        <v>63515015.08</v>
      </c>
      <c r="D187" s="16">
        <v>19184706.72</v>
      </c>
      <c r="E187" s="33">
        <f>C187-D187</f>
        <v>44330308.36</v>
      </c>
      <c r="F187" s="93">
        <f t="shared" si="13"/>
        <v>0.30204994355800757</v>
      </c>
    </row>
    <row r="188" spans="1:6" s="78" customFormat="1" ht="41.25" customHeight="1">
      <c r="A188" s="14" t="s">
        <v>348</v>
      </c>
      <c r="B188" s="28" t="s">
        <v>350</v>
      </c>
      <c r="C188" s="16">
        <f>C189</f>
        <v>5000000</v>
      </c>
      <c r="D188" s="16">
        <f>D189</f>
        <v>5000000</v>
      </c>
      <c r="E188" s="16">
        <f>E189</f>
        <v>0</v>
      </c>
      <c r="F188" s="94">
        <f>D188/C188</f>
        <v>1</v>
      </c>
    </row>
    <row r="189" spans="1:6" s="78" customFormat="1" ht="45.75" customHeight="1">
      <c r="A189" s="8" t="s">
        <v>349</v>
      </c>
      <c r="B189" s="19" t="s">
        <v>351</v>
      </c>
      <c r="C189" s="18">
        <v>5000000</v>
      </c>
      <c r="D189" s="18">
        <v>5000000</v>
      </c>
      <c r="E189" s="33">
        <f>C189-D189</f>
        <v>0</v>
      </c>
      <c r="F189" s="93">
        <f>D189/C189</f>
        <v>1</v>
      </c>
    </row>
    <row r="190" spans="1:6" s="39" customFormat="1" ht="30.75" customHeight="1">
      <c r="A190" s="14" t="s">
        <v>272</v>
      </c>
      <c r="B190" s="28" t="s">
        <v>273</v>
      </c>
      <c r="C190" s="16">
        <f>C191</f>
        <v>189718600</v>
      </c>
      <c r="D190" s="16">
        <f>D191</f>
        <v>34495919.62</v>
      </c>
      <c r="E190" s="16">
        <f>E191</f>
        <v>155222680.38</v>
      </c>
      <c r="F190" s="94">
        <f t="shared" si="13"/>
        <v>0.1818267666955164</v>
      </c>
    </row>
    <row r="191" spans="1:6" s="39" customFormat="1" ht="30.75" customHeight="1">
      <c r="A191" s="8" t="s">
        <v>274</v>
      </c>
      <c r="B191" s="19" t="s">
        <v>275</v>
      </c>
      <c r="C191" s="18">
        <v>189718600</v>
      </c>
      <c r="D191" s="18">
        <v>34495919.62</v>
      </c>
      <c r="E191" s="33">
        <f>C191-D191</f>
        <v>155222680.38</v>
      </c>
      <c r="F191" s="93">
        <f t="shared" si="13"/>
        <v>0.1818267666955164</v>
      </c>
    </row>
    <row r="192" spans="1:6" ht="69" customHeight="1">
      <c r="A192" s="69" t="s">
        <v>176</v>
      </c>
      <c r="B192" s="79" t="s">
        <v>177</v>
      </c>
      <c r="C192" s="71">
        <f>C193</f>
        <v>0</v>
      </c>
      <c r="D192" s="71">
        <f>D193</f>
        <v>1044664.46</v>
      </c>
      <c r="E192" s="71">
        <f>C192-D192</f>
        <v>-1044664.46</v>
      </c>
      <c r="F192" s="88" t="s">
        <v>145</v>
      </c>
    </row>
    <row r="193" spans="1:6" ht="40.5" customHeight="1">
      <c r="A193" s="41" t="s">
        <v>211</v>
      </c>
      <c r="B193" s="80" t="s">
        <v>178</v>
      </c>
      <c r="C193" s="42">
        <f aca="true" t="shared" si="14" ref="C193:E194">C194</f>
        <v>0</v>
      </c>
      <c r="D193" s="42">
        <f t="shared" si="14"/>
        <v>1044664.46</v>
      </c>
      <c r="E193" s="42">
        <f t="shared" si="14"/>
        <v>-908569.1</v>
      </c>
      <c r="F193" s="42" t="s">
        <v>145</v>
      </c>
    </row>
    <row r="194" spans="1:6" ht="30.75" customHeight="1">
      <c r="A194" s="37" t="s">
        <v>212</v>
      </c>
      <c r="B194" s="38" t="s">
        <v>179</v>
      </c>
      <c r="C194" s="33">
        <f t="shared" si="14"/>
        <v>0</v>
      </c>
      <c r="D194" s="33">
        <f>D195+D196</f>
        <v>1044664.46</v>
      </c>
      <c r="E194" s="33">
        <f t="shared" si="14"/>
        <v>-908569.1</v>
      </c>
      <c r="F194" s="33" t="s">
        <v>145</v>
      </c>
    </row>
    <row r="195" spans="1:6" s="22" customFormat="1" ht="47.25" customHeight="1">
      <c r="A195" s="8" t="s">
        <v>213</v>
      </c>
      <c r="B195" s="27" t="s">
        <v>180</v>
      </c>
      <c r="C195" s="18">
        <v>0</v>
      </c>
      <c r="D195" s="18">
        <v>908569.1</v>
      </c>
      <c r="E195" s="18">
        <f aca="true" t="shared" si="15" ref="E195:E201">C195-D195</f>
        <v>-908569.1</v>
      </c>
      <c r="F195" s="33" t="s">
        <v>145</v>
      </c>
    </row>
    <row r="196" spans="1:6" s="22" customFormat="1" ht="47.25" customHeight="1">
      <c r="A196" s="8" t="s">
        <v>276</v>
      </c>
      <c r="B196" s="27" t="s">
        <v>277</v>
      </c>
      <c r="C196" s="18">
        <v>0</v>
      </c>
      <c r="D196" s="18">
        <v>136095.36</v>
      </c>
      <c r="E196" s="18">
        <f t="shared" si="15"/>
        <v>-136095.36</v>
      </c>
      <c r="F196" s="33" t="s">
        <v>145</v>
      </c>
    </row>
    <row r="197" spans="1:6" ht="42.75" customHeight="1">
      <c r="A197" s="69" t="s">
        <v>214</v>
      </c>
      <c r="B197" s="79" t="s">
        <v>181</v>
      </c>
      <c r="C197" s="71">
        <f>C198</f>
        <v>0</v>
      </c>
      <c r="D197" s="71">
        <f>D198</f>
        <v>-7698527.37</v>
      </c>
      <c r="E197" s="71">
        <f t="shared" si="15"/>
        <v>7698527.37</v>
      </c>
      <c r="F197" s="88" t="s">
        <v>145</v>
      </c>
    </row>
    <row r="198" spans="1:6" ht="55.5" customHeight="1">
      <c r="A198" s="37" t="s">
        <v>215</v>
      </c>
      <c r="B198" s="38" t="s">
        <v>182</v>
      </c>
      <c r="C198" s="33">
        <f>C199+C200+C201</f>
        <v>0</v>
      </c>
      <c r="D198" s="33">
        <f>D199+D200+D201</f>
        <v>-7698527.37</v>
      </c>
      <c r="E198" s="33">
        <f t="shared" si="15"/>
        <v>7698527.37</v>
      </c>
      <c r="F198" s="33" t="s">
        <v>145</v>
      </c>
    </row>
    <row r="199" spans="1:6" ht="85.5" customHeight="1">
      <c r="A199" s="37" t="s">
        <v>353</v>
      </c>
      <c r="B199" s="38" t="s">
        <v>352</v>
      </c>
      <c r="C199" s="33">
        <v>0</v>
      </c>
      <c r="D199" s="33">
        <v>-292892.55</v>
      </c>
      <c r="E199" s="33">
        <f t="shared" si="15"/>
        <v>292892.55</v>
      </c>
      <c r="F199" s="33" t="s">
        <v>145</v>
      </c>
    </row>
    <row r="200" spans="1:6" ht="81.75" customHeight="1">
      <c r="A200" s="37" t="s">
        <v>354</v>
      </c>
      <c r="B200" s="38" t="s">
        <v>355</v>
      </c>
      <c r="C200" s="33">
        <v>0</v>
      </c>
      <c r="D200" s="33">
        <v>-124347.12</v>
      </c>
      <c r="E200" s="33">
        <f t="shared" si="15"/>
        <v>124347.12</v>
      </c>
      <c r="F200" s="33" t="s">
        <v>145</v>
      </c>
    </row>
    <row r="201" spans="1:6" ht="58.5" customHeight="1">
      <c r="A201" s="8" t="s">
        <v>216</v>
      </c>
      <c r="B201" s="27" t="s">
        <v>183</v>
      </c>
      <c r="C201" s="18">
        <v>0</v>
      </c>
      <c r="D201" s="18">
        <v>-7281287.7</v>
      </c>
      <c r="E201" s="33">
        <f t="shared" si="15"/>
        <v>7281287.7</v>
      </c>
      <c r="F201" s="33" t="s">
        <v>145</v>
      </c>
    </row>
    <row r="202" spans="1:6" s="78" customFormat="1" ht="27" customHeight="1">
      <c r="A202" s="81" t="s">
        <v>184</v>
      </c>
      <c r="B202" s="82"/>
      <c r="C202" s="83">
        <f>C10+C140</f>
        <v>3677284384.1499996</v>
      </c>
      <c r="D202" s="83">
        <f>D10+D140</f>
        <v>2423006140.41</v>
      </c>
      <c r="E202" s="83">
        <f>E10+E140</f>
        <v>1254278243.7399998</v>
      </c>
      <c r="F202" s="92">
        <f>D202/C202</f>
        <v>0.6589118184206129</v>
      </c>
    </row>
    <row r="205" ht="12.75">
      <c r="D205" s="12"/>
    </row>
    <row r="206" spans="3:5" ht="12.75">
      <c r="C206" s="12"/>
      <c r="D206" s="12"/>
      <c r="E206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2019-04-23T07:48:47Z</cp:lastPrinted>
  <dcterms:created xsi:type="dcterms:W3CDTF">2003-08-14T15:25:08Z</dcterms:created>
  <dcterms:modified xsi:type="dcterms:W3CDTF">2022-10-10T06:46:28Z</dcterms:modified>
  <cp:category/>
  <cp:version/>
  <cp:contentType/>
  <cp:contentStatus/>
</cp:coreProperties>
</file>