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сентя 2021 и 2022" sheetId="1" r:id="rId1"/>
  </sheets>
  <definedNames>
    <definedName name="_xlnm.Print_Titles" localSheetId="0">'анализ январь-сентя 2021 и 2022'!$6:$7</definedName>
    <definedName name="_xlnm.Print_Area" localSheetId="0">'анализ январь-сентя 2021 и 2022'!$A$132:$F$199</definedName>
  </definedNames>
  <calcPr fullCalcOnLoad="1"/>
</workbook>
</file>

<file path=xl/sharedStrings.xml><?xml version="1.0" encoding="utf-8"?>
<sst xmlns="http://schemas.openxmlformats.org/spreadsheetml/2006/main" count="408" uniqueCount="379">
  <si>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</si>
  <si>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</si>
  <si>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</si>
  <si>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</si>
  <si>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</si>
  <si>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</si>
  <si>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</si>
  <si>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</si>
  <si>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</si>
  <si>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</si>
  <si>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</si>
  <si>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</si>
  <si>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</si>
  <si>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</si>
  <si>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</si>
  <si>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</si>
  <si>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</si>
  <si>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</si>
  <si>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</si>
  <si>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</si>
  <si>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</si>
  <si>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</si>
  <si>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</si>
  <si>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</si>
  <si>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</si>
  <si>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</si>
  <si>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</si>
  <si>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</si>
  <si>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</si>
  <si>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</si>
  <si>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</si>
  <si>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</si>
  <si>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</si>
  <si>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</si>
  <si>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</si>
  <si>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</si>
  <si>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</si>
  <si>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</si>
  <si>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</si>
  <si>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</si>
  <si>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</si>
  <si>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</si>
  <si>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</si>
  <si>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</si>
  <si>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</si>
  <si>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</si>
  <si>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</si>
  <si>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</si>
  <si>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</si>
  <si>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</si>
  <si>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</si>
  <si>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</si>
  <si>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</si>
  <si>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</si>
  <si>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</si>
  <si>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</si>
  <si>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</si>
  <si>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</si>
  <si>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</si>
  <si>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</si>
  <si>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</si>
  <si>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</si>
  <si>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</si>
  <si>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</si>
  <si>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</si>
  <si>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</si>
  <si>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</si>
  <si>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</si>
  <si>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</si>
  <si>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</si>
  <si>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</si>
  <si>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</si>
  <si>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</si>
  <si>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</si>
  <si>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</si>
  <si>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</si>
  <si>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</si>
  <si>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</si>
  <si>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</si>
  <si>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</si>
  <si>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</si>
  <si>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</si>
  <si>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</si>
  <si>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</si>
  <si>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</si>
  <si>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</si>
  <si>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</si>
  <si>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</si>
  <si>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</si>
  <si>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</si>
  <si>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</si>
  <si>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</si>
  <si>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</si>
  <si>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</si>
  <si>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</si>
  <si>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</si>
  <si>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</si>
  <si>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</si>
  <si>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</si>
  <si>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</si>
  <si>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</si>
  <si>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</si>
  <si>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</si>
  <si>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</si>
  <si>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</si>
  <si>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</si>
  <si>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</si>
  <si>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</si>
  <si>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</si>
  <si>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</si>
  <si>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</si>
  <si>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</si>
  <si>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</si>
  <si>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</si>
  <si>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</si>
  <si>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</si>
  <si>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</si>
  <si>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</si>
  <si>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</si>
  <si>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</si>
  <si>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</si>
  <si>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</si>
  <si>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</si>
  <si>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</si>
  <si>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</si>
  <si>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</si>
  <si>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</si>
  <si>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</si>
  <si>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</si>
  <si>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</si>
  <si>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</si>
  <si>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</si>
  <si>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</si>
  <si>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</si>
  <si>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</si>
  <si>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</si>
  <si>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</si>
  <si>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</si>
  <si>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</si>
  <si>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</si>
  <si>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</si>
  <si>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</si>
  <si>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</si>
  <si>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</si>
  <si>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</si>
  <si>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</si>
  <si>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</si>
  <si>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</si>
  <si>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</si>
  <si>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</si>
  <si>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</si>
  <si>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</si>
  <si>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</si>
  <si>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</si>
  <si>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</si>
  <si>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</si>
  <si>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</si>
  <si>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</si>
  <si>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</si>
  <si>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</si>
  <si>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</si>
  <si>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</si>
  <si>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</si>
  <si>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</si>
  <si>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</si>
  <si>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</si>
  <si>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</si>
  <si>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</si>
  <si>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</si>
  <si>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</si>
  <si>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</si>
  <si>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</si>
  <si>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</si>
  <si>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</si>
  <si>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</si>
  <si>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</si>
  <si>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</si>
  <si>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</si>
  <si>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</si>
  <si>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</si>
  <si>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</si>
  <si>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</si>
  <si>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</si>
  <si>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</si>
  <si>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</si>
  <si>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</si>
  <si>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</si>
  <si>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</si>
  <si>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</si>
  <si>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</si>
  <si>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</si>
  <si>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</si>
  <si>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</si>
  <si>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</si>
  <si>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</si>
  <si>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</si>
  <si>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</si>
  <si>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</si>
  <si>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</si>
  <si>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</si>
  <si>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</si>
  <si>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</si>
  <si>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</si>
  <si>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</si>
  <si>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</si>
  <si>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</si>
  <si>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</si>
  <si>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</si>
  <si>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</si>
  <si>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</si>
  <si>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</si>
  <si>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</si>
  <si>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</si>
  <si>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</si>
  <si>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</si>
  <si>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</si>
  <si>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</si>
  <si>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</si>
  <si>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</si>
  <si>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</si>
  <si>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</si>
  <si>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</si>
  <si>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</si>
  <si>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</si>
  <si>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</si>
  <si>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</si>
  <si>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</si>
  <si>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</si>
  <si>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</si>
  <si>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</si>
  <si>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</si>
  <si>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</si>
  <si>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</si>
  <si>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</si>
  <si>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</si>
  <si>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</si>
  <si>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</si>
  <si>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</si>
  <si>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</si>
  <si>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</si>
  <si>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</si>
  <si>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</si>
  <si>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</si>
  <si>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</si>
  <si>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</si>
  <si>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</si>
  <si>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</si>
  <si>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</si>
  <si>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</si>
  <si>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</si>
  <si>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</si>
  <si>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</si>
  <si>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</si>
  <si>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</si>
  <si>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</si>
  <si>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</si>
  <si>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</si>
  <si>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</si>
  <si>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</si>
  <si>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</si>
  <si>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</si>
  <si>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</si>
  <si>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</si>
  <si>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</si>
  <si>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</si>
  <si>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Отклонение                                                                (стр. 4 - стр. 3)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</si>
  <si>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</si>
  <si>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</si>
  <si>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</si>
  <si>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</si>
  <si>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</si>
  <si>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</si>
  <si>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</si>
  <si>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</si>
  <si>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</si>
  <si>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</si>
  <si>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</si>
  <si>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</si>
  <si>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</si>
  <si>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</si>
  <si>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</si>
  <si>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</si>
  <si>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</si>
  <si>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</si>
  <si>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</si>
  <si>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</si>
  <si>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</si>
  <si>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</si>
  <si>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</si>
  <si>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</si>
  <si>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</si>
  <si>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</si>
  <si>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</si>
  <si>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</si>
  <si>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</si>
  <si>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</si>
  <si>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</si>
  <si>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</si>
  <si>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</si>
  <si>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</si>
  <si>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</si>
  <si>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</si>
  <si>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</si>
  <si>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</si>
  <si>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</si>
  <si>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</si>
  <si>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</si>
  <si>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</si>
  <si>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</si>
  <si>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</si>
  <si>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</si>
  <si>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</si>
  <si>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</si>
  <si>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</si>
  <si>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</si>
  <si>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</si>
  <si>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</si>
  <si>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</si>
  <si>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</si>
  <si>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</si>
  <si>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</si>
  <si>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</si>
  <si>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</si>
  <si>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</si>
  <si>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</si>
  <si>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</si>
  <si>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</si>
  <si>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000 1 16 01080 01 0000 140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</si>
  <si>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</si>
  <si>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000 1 16 01083 01 0000 140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</si>
  <si>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</si>
  <si>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</si>
  <si>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</si>
  <si>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</si>
  <si>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</si>
  <si>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</si>
  <si>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</si>
  <si>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</si>
  <si>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</si>
  <si>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</si>
  <si>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</si>
  <si>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000 2 02 45594 00 0000 150</t>
  </si>
  <si>
    <t>000 2 02 45594 04 0000 150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</si>
  <si>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</si>
  <si>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Межбюджетный трансферт, передаваемый бюджетам на реализацию проектов развития социальной и инженерной инфраструктур</t>
  </si>
  <si>
    <t>000 1 16 11000 01 0000 140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</si>
  <si>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</si>
  <si>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</si>
  <si>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</si>
  <si>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000 1 17 01000 00 0000 180</t>
  </si>
  <si>
    <t>Невыясненные поступления</t>
  </si>
  <si>
    <t>000 1 17 15000 00 0000 150</t>
  </si>
  <si>
    <t>Инициативные платежи, зачисляемые в бюджеты городских округов</t>
  </si>
  <si>
    <t>000 1 17 15020 04 0000 150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</si>
  <si>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</si>
  <si>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</si>
  <si>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</si>
  <si>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</si>
  <si>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000 2 02 25527 00 0000 150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</si>
  <si>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</si>
  <si>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000 2 02 25527 04 0000 150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</si>
  <si>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</si>
  <si>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</si>
  <si>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</si>
  <si>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</si>
  <si>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</si>
  <si>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Сравнительный анализ поступления доходов местного бюджета ЗАТО Александровск за январь-сентябрь 2021 и 2022 годов</t>
  </si>
  <si>
    <t>Исполнение за                    январь - сентябрь                                              2021 года</t>
  </si>
  <si>
    <t>Исполнение за январь - сентябрь 2022 года</t>
  </si>
  <si>
    <t>000 1 16 01333 01 0000 140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</si>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</sst>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10" fontId="23" fillId="27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04"/>
  <sheetViews>
    <sheetView tabSelected="1" workbookViewId="0" topLeftCell="A190">
      <selection activeCell="D199" sqref="D199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0"/>
      <c r="C1" s="90"/>
      <c r="D1" s="4"/>
      <c r="E1" s="4"/>
      <c r="F1" s="4"/>
    </row>
    <row r="2" spans="2:6" ht="7.5" customHeight="1">
      <c r="B2" s="90"/>
      <c r="C2" s="90"/>
      <c r="D2" s="4"/>
      <c r="E2" s="4"/>
      <c r="F2" s="4"/>
    </row>
    <row r="3" spans="2:6" ht="12.75" hidden="1">
      <c r="B3" s="90"/>
      <c r="C3" s="90"/>
      <c r="D3" s="4"/>
      <c r="E3" s="4"/>
      <c r="F3" s="4"/>
    </row>
    <row r="4" spans="1:6" ht="32.25" customHeight="1">
      <c r="A4" s="91" t="s">
        <v>366</v>
      </c>
      <c r="B4" s="91"/>
      <c r="C4" s="91"/>
      <c r="D4" s="91"/>
      <c r="E4" s="91"/>
      <c r="F4" s="91"/>
    </row>
    <row r="5" spans="2:6" ht="12.75">
      <c r="B5" s="3"/>
      <c r="D5" s="12"/>
      <c r="E5" s="12"/>
      <c r="F5" s="12"/>
    </row>
    <row r="6" spans="1:9" ht="12" customHeight="1">
      <c r="A6" s="89"/>
      <c r="B6" s="89"/>
      <c r="C6" s="89"/>
      <c r="D6" s="89"/>
      <c r="E6" s="89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367</v>
      </c>
      <c r="D8" s="1" t="s">
        <v>368</v>
      </c>
      <c r="E8" s="1" t="s">
        <v>265</v>
      </c>
      <c r="F8" s="1" t="s">
        <v>152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C11+C53</f>
        <v>637049030.7200001</v>
      </c>
      <c r="D10" s="36">
        <f>D11+D53</f>
        <v>637184643.61</v>
      </c>
      <c r="E10" s="36">
        <f>D10-C10</f>
        <v>135612.8899998665</v>
      </c>
      <c r="F10" s="57">
        <f>D10/C10</f>
        <v>1.0002128766915266</v>
      </c>
      <c r="H10" s="4"/>
    </row>
    <row r="11" spans="1:6" ht="13.5">
      <c r="A11" s="29"/>
      <c r="B11" s="30" t="s">
        <v>89</v>
      </c>
      <c r="C11" s="31">
        <f>C13+C26+C40+C48+C20</f>
        <v>563179057.7700001</v>
      </c>
      <c r="D11" s="31">
        <f>D13+D26+D40+D48+D20</f>
        <v>562007424.65</v>
      </c>
      <c r="E11" s="31">
        <f>D11-C11</f>
        <v>-1171633.120000124</v>
      </c>
      <c r="F11" s="58">
        <f>D11/C11</f>
        <v>0.9979196081533298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517689519.86</v>
      </c>
      <c r="D13" s="45">
        <f>D14</f>
        <v>512290704.63</v>
      </c>
      <c r="E13" s="45">
        <f aca="true" t="shared" si="0" ref="E13:E19">D13-C13</f>
        <v>-5398815.230000019</v>
      </c>
      <c r="F13" s="60">
        <f aca="true" t="shared" si="1" ref="F13:F24">D13/C13</f>
        <v>0.9895713260112741</v>
      </c>
    </row>
    <row r="14" spans="1:6" ht="12.75">
      <c r="A14" s="14" t="s">
        <v>93</v>
      </c>
      <c r="B14" s="15" t="s">
        <v>94</v>
      </c>
      <c r="C14" s="16">
        <f>C15+C16+C17+C18+C19</f>
        <v>517689519.86</v>
      </c>
      <c r="D14" s="16">
        <f>D15+D16+D17+D18+D19</f>
        <v>512290704.63</v>
      </c>
      <c r="E14" s="16">
        <f t="shared" si="0"/>
        <v>-5398815.230000019</v>
      </c>
      <c r="F14" s="61">
        <f t="shared" si="1"/>
        <v>0.9895713260112741</v>
      </c>
    </row>
    <row r="15" spans="1:6" ht="79.5">
      <c r="A15" s="8" t="s">
        <v>28</v>
      </c>
      <c r="B15" s="17" t="s">
        <v>109</v>
      </c>
      <c r="C15" s="33">
        <v>513742135.62</v>
      </c>
      <c r="D15" s="33">
        <v>508021752.63</v>
      </c>
      <c r="E15" s="33">
        <f t="shared" si="0"/>
        <v>-5720382.99000001</v>
      </c>
      <c r="F15" s="62">
        <f>D15/C15</f>
        <v>0.9888652641210819</v>
      </c>
    </row>
    <row r="16" spans="1:6" ht="118.5" customHeight="1">
      <c r="A16" s="8" t="s">
        <v>29</v>
      </c>
      <c r="B16" s="19" t="s">
        <v>30</v>
      </c>
      <c r="C16" s="33">
        <v>274914.99</v>
      </c>
      <c r="D16" s="33">
        <v>527929.45</v>
      </c>
      <c r="E16" s="33">
        <f t="shared" si="0"/>
        <v>253014.45999999996</v>
      </c>
      <c r="F16" s="62">
        <f t="shared" si="1"/>
        <v>1.9203370831106734</v>
      </c>
    </row>
    <row r="17" spans="1:6" ht="51">
      <c r="A17" s="37" t="s">
        <v>31</v>
      </c>
      <c r="B17" s="38" t="s">
        <v>32</v>
      </c>
      <c r="C17" s="33">
        <v>1463700.95</v>
      </c>
      <c r="D17" s="33">
        <v>1750176.54</v>
      </c>
      <c r="E17" s="33">
        <f t="shared" si="0"/>
        <v>286475.5900000001</v>
      </c>
      <c r="F17" s="62">
        <f t="shared" si="1"/>
        <v>1.195720027373078</v>
      </c>
    </row>
    <row r="18" spans="1:6" ht="89.25">
      <c r="A18" s="37" t="s">
        <v>306</v>
      </c>
      <c r="B18" s="38" t="s">
        <v>307</v>
      </c>
      <c r="C18" s="33">
        <v>0</v>
      </c>
      <c r="D18" s="33">
        <v>3421.44</v>
      </c>
      <c r="E18" s="33">
        <f t="shared" si="0"/>
        <v>3421.44</v>
      </c>
      <c r="F18" s="62" t="s">
        <v>145</v>
      </c>
    </row>
    <row r="19" spans="1:6" ht="102">
      <c r="A19" s="37" t="s">
        <v>308</v>
      </c>
      <c r="B19" s="38" t="s">
        <v>309</v>
      </c>
      <c r="C19" s="33">
        <v>2208768.3</v>
      </c>
      <c r="D19" s="33">
        <v>1987424.57</v>
      </c>
      <c r="E19" s="33">
        <f t="shared" si="0"/>
        <v>-221343.72999999975</v>
      </c>
      <c r="F19" s="62">
        <f t="shared" si="1"/>
        <v>0.8997886152205282</v>
      </c>
    </row>
    <row r="20" spans="1:6" ht="25.5">
      <c r="A20" s="43" t="s">
        <v>33</v>
      </c>
      <c r="B20" s="46" t="s">
        <v>34</v>
      </c>
      <c r="C20" s="45">
        <f>C21</f>
        <v>6290711.680000001</v>
      </c>
      <c r="D20" s="45">
        <f>D21</f>
        <v>7592687.44</v>
      </c>
      <c r="E20" s="45">
        <f>E21</f>
        <v>1301975.7599999998</v>
      </c>
      <c r="F20" s="60">
        <f t="shared" si="1"/>
        <v>1.2069679594662333</v>
      </c>
    </row>
    <row r="21" spans="1:6" ht="38.25">
      <c r="A21" s="14" t="s">
        <v>35</v>
      </c>
      <c r="B21" s="20" t="s">
        <v>36</v>
      </c>
      <c r="C21" s="42">
        <f>C22+C23+C24+C25</f>
        <v>6290711.680000001</v>
      </c>
      <c r="D21" s="42">
        <f>D22+D23+D24+D25</f>
        <v>7592687.44</v>
      </c>
      <c r="E21" s="16">
        <f aca="true" t="shared" si="2" ref="E21:E28">D21-C21</f>
        <v>1301975.7599999998</v>
      </c>
      <c r="F21" s="61">
        <f t="shared" si="1"/>
        <v>1.2069679594662333</v>
      </c>
    </row>
    <row r="22" spans="1:8" s="39" customFormat="1" ht="119.25" customHeight="1">
      <c r="A22" s="37" t="s">
        <v>146</v>
      </c>
      <c r="B22" s="38" t="s">
        <v>310</v>
      </c>
      <c r="C22" s="33">
        <v>2853289.36</v>
      </c>
      <c r="D22" s="33">
        <v>3712451.49</v>
      </c>
      <c r="E22" s="33">
        <f t="shared" si="2"/>
        <v>859162.1300000004</v>
      </c>
      <c r="F22" s="62">
        <f t="shared" si="1"/>
        <v>1.3011128636459082</v>
      </c>
      <c r="H22" s="56"/>
    </row>
    <row r="23" spans="1:8" s="39" customFormat="1" ht="134.25" customHeight="1">
      <c r="A23" s="37" t="s">
        <v>147</v>
      </c>
      <c r="B23" s="38" t="s">
        <v>311</v>
      </c>
      <c r="C23" s="33">
        <v>20394.38</v>
      </c>
      <c r="D23" s="33">
        <v>21001.81</v>
      </c>
      <c r="E23" s="33">
        <f t="shared" si="2"/>
        <v>607.4300000000003</v>
      </c>
      <c r="F23" s="62">
        <f t="shared" si="1"/>
        <v>1.0297841856432999</v>
      </c>
      <c r="H23" s="56"/>
    </row>
    <row r="24" spans="1:11" s="39" customFormat="1" ht="120.75" customHeight="1">
      <c r="A24" s="37" t="s">
        <v>148</v>
      </c>
      <c r="B24" s="38" t="s">
        <v>312</v>
      </c>
      <c r="C24" s="33">
        <v>3920734.16</v>
      </c>
      <c r="D24" s="33">
        <v>4273657.02</v>
      </c>
      <c r="E24" s="33">
        <f t="shared" si="2"/>
        <v>352922.8599999994</v>
      </c>
      <c r="F24" s="62">
        <f t="shared" si="1"/>
        <v>1.090014483409913</v>
      </c>
      <c r="K24" s="56"/>
    </row>
    <row r="25" spans="1:6" ht="119.25" customHeight="1">
      <c r="A25" s="8" t="s">
        <v>149</v>
      </c>
      <c r="B25" s="19" t="s">
        <v>313</v>
      </c>
      <c r="C25" s="33">
        <v>-503706.22</v>
      </c>
      <c r="D25" s="33">
        <v>-414422.88</v>
      </c>
      <c r="E25" s="33">
        <f t="shared" si="2"/>
        <v>89283.33999999997</v>
      </c>
      <c r="F25" s="62">
        <f>D25/C25</f>
        <v>0.8227471957761412</v>
      </c>
    </row>
    <row r="26" spans="1:6" ht="12.75">
      <c r="A26" s="43" t="s">
        <v>95</v>
      </c>
      <c r="B26" s="44" t="s">
        <v>96</v>
      </c>
      <c r="C26" s="45">
        <f>C27+C35+C38</f>
        <v>27688308.560000002</v>
      </c>
      <c r="D26" s="45">
        <f>D27+D35+D39</f>
        <v>28669813.27</v>
      </c>
      <c r="E26" s="45">
        <f t="shared" si="2"/>
        <v>981504.7099999972</v>
      </c>
      <c r="F26" s="60">
        <f aca="true" t="shared" si="3" ref="F26:F33">D26/C26</f>
        <v>1.0354483448446516</v>
      </c>
    </row>
    <row r="27" spans="1:6" ht="25.5">
      <c r="A27" s="14" t="s">
        <v>97</v>
      </c>
      <c r="B27" s="21" t="s">
        <v>98</v>
      </c>
      <c r="C27" s="42">
        <f>C28+C31+C34</f>
        <v>23886275.28</v>
      </c>
      <c r="D27" s="42">
        <f>D28+D31+D34</f>
        <v>27838792.86</v>
      </c>
      <c r="E27" s="16">
        <f t="shared" si="2"/>
        <v>3952517.579999998</v>
      </c>
      <c r="F27" s="61">
        <f>D27/C27</f>
        <v>1.1654723280908281</v>
      </c>
    </row>
    <row r="28" spans="1:6" ht="38.25">
      <c r="A28" s="8" t="s">
        <v>37</v>
      </c>
      <c r="B28" s="19" t="s">
        <v>38</v>
      </c>
      <c r="C28" s="33">
        <f>C29+C30</f>
        <v>10553371.89</v>
      </c>
      <c r="D28" s="33">
        <f>D29+D30</f>
        <v>12042926.860000001</v>
      </c>
      <c r="E28" s="18">
        <f t="shared" si="2"/>
        <v>1489554.9700000007</v>
      </c>
      <c r="F28" s="63">
        <f t="shared" si="3"/>
        <v>1.1411449331574726</v>
      </c>
    </row>
    <row r="29" spans="1:10" ht="38.25">
      <c r="A29" s="8" t="s">
        <v>39</v>
      </c>
      <c r="B29" s="19" t="s">
        <v>38</v>
      </c>
      <c r="C29" s="33">
        <v>10555662.63</v>
      </c>
      <c r="D29" s="33">
        <v>12042998.63</v>
      </c>
      <c r="E29" s="18">
        <f aca="true" t="shared" si="4" ref="E29:E39">D29-C29</f>
        <v>1487336</v>
      </c>
      <c r="F29" s="63">
        <f t="shared" si="3"/>
        <v>1.1409040864732525</v>
      </c>
      <c r="J29" s="4"/>
    </row>
    <row r="30" spans="1:10" ht="51">
      <c r="A30" s="8" t="s">
        <v>110</v>
      </c>
      <c r="B30" s="19" t="s">
        <v>111</v>
      </c>
      <c r="C30" s="33">
        <v>-2290.74</v>
      </c>
      <c r="D30" s="33">
        <v>-71.77</v>
      </c>
      <c r="E30" s="18">
        <f t="shared" si="4"/>
        <v>2218.97</v>
      </c>
      <c r="F30" s="63">
        <f t="shared" si="3"/>
        <v>0.03133048709150755</v>
      </c>
      <c r="J30" s="4"/>
    </row>
    <row r="31" spans="1:10" ht="38.25">
      <c r="A31" s="8" t="s">
        <v>40</v>
      </c>
      <c r="B31" s="19" t="s">
        <v>41</v>
      </c>
      <c r="C31" s="33">
        <f>C32+C33</f>
        <v>13336118.969999999</v>
      </c>
      <c r="D31" s="33">
        <f>D32+D33</f>
        <v>15795844</v>
      </c>
      <c r="E31" s="18">
        <f t="shared" si="4"/>
        <v>2459725.030000001</v>
      </c>
      <c r="F31" s="63">
        <f t="shared" si="3"/>
        <v>1.1844408433617926</v>
      </c>
      <c r="J31" s="4"/>
    </row>
    <row r="32" spans="1:10" ht="75" customHeight="1">
      <c r="A32" s="8" t="s">
        <v>42</v>
      </c>
      <c r="B32" s="19" t="s">
        <v>314</v>
      </c>
      <c r="C32" s="33">
        <v>13349134.94</v>
      </c>
      <c r="D32" s="33">
        <v>15795844</v>
      </c>
      <c r="E32" s="18">
        <f t="shared" si="4"/>
        <v>2446709.0600000005</v>
      </c>
      <c r="F32" s="63">
        <f t="shared" si="3"/>
        <v>1.183285963547238</v>
      </c>
      <c r="J32" s="4"/>
    </row>
    <row r="33" spans="1:10" ht="63.75">
      <c r="A33" s="8" t="s">
        <v>113</v>
      </c>
      <c r="B33" s="19" t="s">
        <v>112</v>
      </c>
      <c r="C33" s="33">
        <v>-13015.97</v>
      </c>
      <c r="D33" s="33">
        <v>0</v>
      </c>
      <c r="E33" s="18">
        <f t="shared" si="4"/>
        <v>13015.97</v>
      </c>
      <c r="F33" s="63">
        <f t="shared" si="3"/>
        <v>0</v>
      </c>
      <c r="J33" s="4"/>
    </row>
    <row r="34" spans="1:10" ht="38.25">
      <c r="A34" s="8" t="s">
        <v>43</v>
      </c>
      <c r="B34" s="19" t="s">
        <v>141</v>
      </c>
      <c r="C34" s="33">
        <v>-3215.58</v>
      </c>
      <c r="D34" s="33">
        <v>22</v>
      </c>
      <c r="E34" s="18">
        <f t="shared" si="4"/>
        <v>3237.58</v>
      </c>
      <c r="F34" s="63" t="s">
        <v>145</v>
      </c>
      <c r="J34" s="4"/>
    </row>
    <row r="35" spans="1:10" s="22" customFormat="1" ht="25.5">
      <c r="A35" s="14" t="s">
        <v>99</v>
      </c>
      <c r="B35" s="21" t="s">
        <v>100</v>
      </c>
      <c r="C35" s="42">
        <f>C36+C37</f>
        <v>3090312.2800000003</v>
      </c>
      <c r="D35" s="42">
        <f>D36+D37</f>
        <v>4751.93</v>
      </c>
      <c r="E35" s="16">
        <f t="shared" si="4"/>
        <v>-3085560.35</v>
      </c>
      <c r="F35" s="64">
        <f aca="true" t="shared" si="5" ref="F35:F45">D35/C35</f>
        <v>0.0015376860231096127</v>
      </c>
      <c r="H35" s="2"/>
      <c r="J35" s="4"/>
    </row>
    <row r="36" spans="1:10" s="22" customFormat="1" ht="25.5">
      <c r="A36" s="8" t="s">
        <v>44</v>
      </c>
      <c r="B36" s="19" t="s">
        <v>45</v>
      </c>
      <c r="C36" s="33">
        <v>3092297.85</v>
      </c>
      <c r="D36" s="33">
        <v>5178.96</v>
      </c>
      <c r="E36" s="18">
        <f t="shared" si="4"/>
        <v>-3087118.89</v>
      </c>
      <c r="F36" s="62">
        <f t="shared" si="5"/>
        <v>0.0016747933902938876</v>
      </c>
      <c r="H36" s="2"/>
      <c r="J36" s="4"/>
    </row>
    <row r="37" spans="1:10" s="22" customFormat="1" ht="38.25">
      <c r="A37" s="8" t="s">
        <v>46</v>
      </c>
      <c r="B37" s="19" t="s">
        <v>47</v>
      </c>
      <c r="C37" s="33">
        <v>-1985.57</v>
      </c>
      <c r="D37" s="33">
        <v>-427.03</v>
      </c>
      <c r="E37" s="18">
        <f t="shared" si="4"/>
        <v>1558.54</v>
      </c>
      <c r="F37" s="62" t="s">
        <v>145</v>
      </c>
      <c r="H37" s="2"/>
      <c r="J37" s="4"/>
    </row>
    <row r="38" spans="1:10" s="22" customFormat="1" ht="25.5">
      <c r="A38" s="14" t="s">
        <v>48</v>
      </c>
      <c r="B38" s="21" t="s">
        <v>49</v>
      </c>
      <c r="C38" s="42">
        <f>C39</f>
        <v>711721</v>
      </c>
      <c r="D38" s="42">
        <f>D39</f>
        <v>826268.48</v>
      </c>
      <c r="E38" s="16">
        <f t="shared" si="4"/>
        <v>114547.47999999998</v>
      </c>
      <c r="F38" s="61">
        <f t="shared" si="5"/>
        <v>1.1609443588147603</v>
      </c>
      <c r="H38" s="2"/>
      <c r="J38" s="4"/>
    </row>
    <row r="39" spans="1:10" ht="38.25">
      <c r="A39" s="8" t="s">
        <v>101</v>
      </c>
      <c r="B39" s="23" t="s">
        <v>102</v>
      </c>
      <c r="C39" s="33">
        <v>711721</v>
      </c>
      <c r="D39" s="33">
        <v>826268.48</v>
      </c>
      <c r="E39" s="18">
        <f t="shared" si="4"/>
        <v>114547.47999999998</v>
      </c>
      <c r="F39" s="63">
        <f t="shared" si="5"/>
        <v>1.1609443588147603</v>
      </c>
      <c r="J39" s="4"/>
    </row>
    <row r="40" spans="1:6" ht="12.75">
      <c r="A40" s="43" t="s">
        <v>103</v>
      </c>
      <c r="B40" s="44" t="s">
        <v>104</v>
      </c>
      <c r="C40" s="45">
        <f>C41+C43</f>
        <v>4477088.23</v>
      </c>
      <c r="D40" s="45">
        <f>D41+D43</f>
        <v>5347130.3100000005</v>
      </c>
      <c r="E40" s="45">
        <f>D40-C40</f>
        <v>870042.0800000001</v>
      </c>
      <c r="F40" s="60">
        <f t="shared" si="5"/>
        <v>1.1943321273344663</v>
      </c>
    </row>
    <row r="41" spans="1:6" ht="12.75">
      <c r="A41" s="14" t="s">
        <v>50</v>
      </c>
      <c r="B41" s="21" t="s">
        <v>51</v>
      </c>
      <c r="C41" s="42">
        <f>C42</f>
        <v>961489.32</v>
      </c>
      <c r="D41" s="42">
        <f>D42</f>
        <v>1269866.52</v>
      </c>
      <c r="E41" s="42">
        <f>D41-C41</f>
        <v>308377.20000000007</v>
      </c>
      <c r="F41" s="64">
        <f t="shared" si="5"/>
        <v>1.3207286795447712</v>
      </c>
    </row>
    <row r="42" spans="1:6" ht="51">
      <c r="A42" s="8" t="s">
        <v>105</v>
      </c>
      <c r="B42" s="24" t="s">
        <v>106</v>
      </c>
      <c r="C42" s="33">
        <v>961489.32</v>
      </c>
      <c r="D42" s="33">
        <v>1269866.52</v>
      </c>
      <c r="E42" s="33">
        <f aca="true" t="shared" si="6" ref="E42:E47">D42-C42</f>
        <v>308377.20000000007</v>
      </c>
      <c r="F42" s="62">
        <f>D42/C42</f>
        <v>1.3207286795447712</v>
      </c>
    </row>
    <row r="43" spans="1:6" ht="12.75">
      <c r="A43" s="14" t="s">
        <v>107</v>
      </c>
      <c r="B43" s="21" t="s">
        <v>1</v>
      </c>
      <c r="C43" s="42">
        <f>C44+C46</f>
        <v>3515598.91</v>
      </c>
      <c r="D43" s="42">
        <f>D44+D46</f>
        <v>4077263.79</v>
      </c>
      <c r="E43" s="42">
        <f t="shared" si="6"/>
        <v>561664.8799999999</v>
      </c>
      <c r="F43" s="61">
        <f t="shared" si="5"/>
        <v>1.159763640386383</v>
      </c>
    </row>
    <row r="44" spans="1:8" ht="12.75">
      <c r="A44" s="37" t="s">
        <v>142</v>
      </c>
      <c r="B44" s="38" t="s">
        <v>124</v>
      </c>
      <c r="C44" s="33">
        <f>C45</f>
        <v>3531416.89</v>
      </c>
      <c r="D44" s="33">
        <f>D45</f>
        <v>4077171.42</v>
      </c>
      <c r="E44" s="33">
        <f t="shared" si="6"/>
        <v>545754.5299999998</v>
      </c>
      <c r="F44" s="62">
        <f t="shared" si="5"/>
        <v>1.154542651575753</v>
      </c>
      <c r="H44" s="4"/>
    </row>
    <row r="45" spans="1:6" ht="38.25">
      <c r="A45" s="37" t="s">
        <v>125</v>
      </c>
      <c r="B45" s="38" t="s">
        <v>126</v>
      </c>
      <c r="C45" s="33">
        <v>3531416.89</v>
      </c>
      <c r="D45" s="33">
        <v>4077171.42</v>
      </c>
      <c r="E45" s="33">
        <f t="shared" si="6"/>
        <v>545754.5299999998</v>
      </c>
      <c r="F45" s="62">
        <f t="shared" si="5"/>
        <v>1.154542651575753</v>
      </c>
    </row>
    <row r="46" spans="1:6" ht="12.75">
      <c r="A46" s="37" t="s">
        <v>127</v>
      </c>
      <c r="B46" s="38" t="s">
        <v>128</v>
      </c>
      <c r="C46" s="33">
        <f>C47</f>
        <v>-15817.98</v>
      </c>
      <c r="D46" s="33">
        <f>D47</f>
        <v>92.37</v>
      </c>
      <c r="E46" s="33">
        <f t="shared" si="6"/>
        <v>15910.35</v>
      </c>
      <c r="F46" s="62" t="s">
        <v>145</v>
      </c>
    </row>
    <row r="47" spans="1:6" ht="38.25">
      <c r="A47" s="37" t="s">
        <v>129</v>
      </c>
      <c r="B47" s="38" t="s">
        <v>130</v>
      </c>
      <c r="C47" s="33">
        <v>-15817.98</v>
      </c>
      <c r="D47" s="33">
        <v>92.37</v>
      </c>
      <c r="E47" s="33">
        <f t="shared" si="6"/>
        <v>15910.35</v>
      </c>
      <c r="F47" s="62" t="s">
        <v>145</v>
      </c>
    </row>
    <row r="48" spans="1:6" ht="12.75">
      <c r="A48" s="43" t="s">
        <v>2</v>
      </c>
      <c r="B48" s="44" t="s">
        <v>3</v>
      </c>
      <c r="C48" s="45">
        <f>C49+C51</f>
        <v>7033429.44</v>
      </c>
      <c r="D48" s="45">
        <f>D49+D51</f>
        <v>8107089</v>
      </c>
      <c r="E48" s="45">
        <f aca="true" t="shared" si="7" ref="E48:E56">D48-C48</f>
        <v>1073659.5599999996</v>
      </c>
      <c r="F48" s="60">
        <f aca="true" t="shared" si="8" ref="F48:F56">D48/C48</f>
        <v>1.1526509321176897</v>
      </c>
    </row>
    <row r="49" spans="1:6" ht="38.25">
      <c r="A49" s="14" t="s">
        <v>52</v>
      </c>
      <c r="B49" s="20" t="s">
        <v>53</v>
      </c>
      <c r="C49" s="42">
        <f>C50</f>
        <v>7003429.44</v>
      </c>
      <c r="D49" s="42">
        <f>D50</f>
        <v>8107089</v>
      </c>
      <c r="E49" s="16">
        <f t="shared" si="7"/>
        <v>1103659.5599999996</v>
      </c>
      <c r="F49" s="61">
        <f t="shared" si="8"/>
        <v>1.1575884456972554</v>
      </c>
    </row>
    <row r="50" spans="1:9" ht="51">
      <c r="A50" s="8" t="s">
        <v>54</v>
      </c>
      <c r="B50" s="19" t="s">
        <v>55</v>
      </c>
      <c r="C50" s="33">
        <v>7003429.44</v>
      </c>
      <c r="D50" s="33">
        <v>8107089</v>
      </c>
      <c r="E50" s="18">
        <f t="shared" si="7"/>
        <v>1103659.5599999996</v>
      </c>
      <c r="F50" s="63">
        <f>D50/C50</f>
        <v>1.1575884456972554</v>
      </c>
      <c r="I50" s="4"/>
    </row>
    <row r="51" spans="1:6" ht="38.25">
      <c r="A51" s="14" t="s">
        <v>56</v>
      </c>
      <c r="B51" s="20" t="s">
        <v>57</v>
      </c>
      <c r="C51" s="42">
        <f>C52</f>
        <v>30000</v>
      </c>
      <c r="D51" s="42">
        <f>D52</f>
        <v>0</v>
      </c>
      <c r="E51" s="16">
        <f t="shared" si="7"/>
        <v>-30000</v>
      </c>
      <c r="F51" s="63">
        <f>F52</f>
        <v>0</v>
      </c>
    </row>
    <row r="52" spans="1:6" ht="25.5">
      <c r="A52" s="8" t="s">
        <v>58</v>
      </c>
      <c r="B52" s="19" t="s">
        <v>59</v>
      </c>
      <c r="C52" s="33">
        <v>30000</v>
      </c>
      <c r="D52" s="33">
        <v>0</v>
      </c>
      <c r="E52" s="18">
        <f t="shared" si="7"/>
        <v>-30000</v>
      </c>
      <c r="F52" s="63">
        <v>0</v>
      </c>
    </row>
    <row r="53" spans="1:6" ht="13.5">
      <c r="A53" s="29"/>
      <c r="B53" s="32" t="s">
        <v>4</v>
      </c>
      <c r="C53" s="31">
        <f>C54+C68+C74+C83+C87+C126</f>
        <v>73869972.95000002</v>
      </c>
      <c r="D53" s="31">
        <f>D54+D68+D74+D83+D87+D126</f>
        <v>75177218.96000001</v>
      </c>
      <c r="E53" s="31">
        <f t="shared" si="7"/>
        <v>1307246.0099999905</v>
      </c>
      <c r="F53" s="58">
        <f t="shared" si="8"/>
        <v>1.017696581679877</v>
      </c>
    </row>
    <row r="54" spans="1:8" ht="38.25">
      <c r="A54" s="47" t="s">
        <v>5</v>
      </c>
      <c r="B54" s="48" t="s">
        <v>6</v>
      </c>
      <c r="C54" s="45">
        <f>C55+C62+C65</f>
        <v>61343555.69</v>
      </c>
      <c r="D54" s="45">
        <f>D55+D62+D65</f>
        <v>61991173.81</v>
      </c>
      <c r="E54" s="45">
        <f t="shared" si="7"/>
        <v>647618.1200000048</v>
      </c>
      <c r="F54" s="60">
        <f t="shared" si="8"/>
        <v>1.0105572315252274</v>
      </c>
      <c r="H54" s="4"/>
    </row>
    <row r="55" spans="1:6" ht="89.25">
      <c r="A55" s="14" t="s">
        <v>7</v>
      </c>
      <c r="B55" s="25" t="s">
        <v>23</v>
      </c>
      <c r="C55" s="16">
        <f>C56+C58+C60</f>
        <v>12211834.959999999</v>
      </c>
      <c r="D55" s="16">
        <f>D56+D58+D60</f>
        <v>9926805.86</v>
      </c>
      <c r="E55" s="16">
        <f t="shared" si="7"/>
        <v>-2285029.0999999996</v>
      </c>
      <c r="F55" s="61">
        <f t="shared" si="8"/>
        <v>0.8128840499822805</v>
      </c>
    </row>
    <row r="56" spans="1:6" ht="63.75">
      <c r="A56" s="8" t="s">
        <v>60</v>
      </c>
      <c r="B56" s="17" t="s">
        <v>61</v>
      </c>
      <c r="C56" s="33">
        <f>C57</f>
        <v>6405339.28</v>
      </c>
      <c r="D56" s="33">
        <f>D57</f>
        <v>4407099.22</v>
      </c>
      <c r="E56" s="18">
        <f t="shared" si="7"/>
        <v>-1998240.0600000005</v>
      </c>
      <c r="F56" s="63">
        <f t="shared" si="8"/>
        <v>0.6880352511163155</v>
      </c>
    </row>
    <row r="57" spans="1:6" s="39" customFormat="1" ht="89.25">
      <c r="A57" s="37" t="s">
        <v>8</v>
      </c>
      <c r="B57" s="53" t="s">
        <v>24</v>
      </c>
      <c r="C57" s="33">
        <v>6405339.28</v>
      </c>
      <c r="D57" s="33">
        <v>4407099.22</v>
      </c>
      <c r="E57" s="18">
        <f>D57-C57</f>
        <v>-1998240.0600000005</v>
      </c>
      <c r="F57" s="63">
        <f>D57/C57</f>
        <v>0.6880352511163155</v>
      </c>
    </row>
    <row r="58" spans="1:8" ht="89.25">
      <c r="A58" s="8" t="s">
        <v>62</v>
      </c>
      <c r="B58" s="17" t="s">
        <v>63</v>
      </c>
      <c r="C58" s="33">
        <f>C59</f>
        <v>2224975.67</v>
      </c>
      <c r="D58" s="33">
        <f>D59</f>
        <v>1779015.01</v>
      </c>
      <c r="E58" s="18">
        <f>D58-C58</f>
        <v>-445960.6599999999</v>
      </c>
      <c r="F58" s="63">
        <f>D58/C58</f>
        <v>0.7995660509851777</v>
      </c>
      <c r="H58" s="4"/>
    </row>
    <row r="59" spans="1:10" ht="89.25">
      <c r="A59" s="8" t="s">
        <v>9</v>
      </c>
      <c r="B59" s="26" t="s">
        <v>10</v>
      </c>
      <c r="C59" s="33">
        <v>2224975.67</v>
      </c>
      <c r="D59" s="33">
        <v>1779015.01</v>
      </c>
      <c r="E59" s="18">
        <f>D59-C59</f>
        <v>-445960.6599999999</v>
      </c>
      <c r="F59" s="63">
        <f>D59/C59</f>
        <v>0.7995660509851777</v>
      </c>
      <c r="H59" s="4"/>
      <c r="J59" s="4"/>
    </row>
    <row r="60" spans="1:6" ht="51">
      <c r="A60" s="8" t="s">
        <v>131</v>
      </c>
      <c r="B60" s="19" t="s">
        <v>132</v>
      </c>
      <c r="C60" s="33">
        <f>C61</f>
        <v>3581520.01</v>
      </c>
      <c r="D60" s="33">
        <f>D61</f>
        <v>3740691.63</v>
      </c>
      <c r="E60" s="18">
        <f>D60-C60</f>
        <v>159171.6200000001</v>
      </c>
      <c r="F60" s="63">
        <f>D60/C60</f>
        <v>1.044442476813078</v>
      </c>
    </row>
    <row r="61" spans="1:10" ht="38.25">
      <c r="A61" s="8" t="s">
        <v>133</v>
      </c>
      <c r="B61" s="19" t="s">
        <v>134</v>
      </c>
      <c r="C61" s="33">
        <v>3581520.01</v>
      </c>
      <c r="D61" s="33">
        <v>3740691.63</v>
      </c>
      <c r="E61" s="18">
        <f>D61-C61</f>
        <v>159171.6200000001</v>
      </c>
      <c r="F61" s="63">
        <f>D61/C61</f>
        <v>1.044442476813078</v>
      </c>
      <c r="J61" s="4"/>
    </row>
    <row r="62" spans="1:6" ht="25.5">
      <c r="A62" s="14" t="s">
        <v>64</v>
      </c>
      <c r="B62" s="20" t="s">
        <v>65</v>
      </c>
      <c r="C62" s="42">
        <f>C63</f>
        <v>45873.82</v>
      </c>
      <c r="D62" s="42">
        <f>D63</f>
        <v>0</v>
      </c>
      <c r="E62" s="16">
        <f aca="true" t="shared" si="9" ref="E62:E87">D62-C62</f>
        <v>-45873.82</v>
      </c>
      <c r="F62" s="61">
        <v>0</v>
      </c>
    </row>
    <row r="63" spans="1:6" ht="51">
      <c r="A63" s="8" t="s">
        <v>66</v>
      </c>
      <c r="B63" s="19" t="s">
        <v>67</v>
      </c>
      <c r="C63" s="33">
        <f>C64</f>
        <v>45873.82</v>
      </c>
      <c r="D63" s="33">
        <f>D64</f>
        <v>0</v>
      </c>
      <c r="E63" s="18">
        <f t="shared" si="9"/>
        <v>-45873.82</v>
      </c>
      <c r="F63" s="63">
        <v>0</v>
      </c>
    </row>
    <row r="64" spans="1:6" s="39" customFormat="1" ht="63.75">
      <c r="A64" s="37" t="s">
        <v>11</v>
      </c>
      <c r="B64" s="52" t="s">
        <v>12</v>
      </c>
      <c r="C64" s="33">
        <v>45873.82</v>
      </c>
      <c r="D64" s="33">
        <v>0</v>
      </c>
      <c r="E64" s="18">
        <f t="shared" si="9"/>
        <v>-45873.82</v>
      </c>
      <c r="F64" s="63">
        <v>0</v>
      </c>
    </row>
    <row r="65" spans="1:6" ht="89.25">
      <c r="A65" s="14" t="s">
        <v>68</v>
      </c>
      <c r="B65" s="50" t="s">
        <v>69</v>
      </c>
      <c r="C65" s="42">
        <f>C66</f>
        <v>49085846.91</v>
      </c>
      <c r="D65" s="42">
        <f>D66</f>
        <v>52064367.95</v>
      </c>
      <c r="E65" s="16">
        <f t="shared" si="9"/>
        <v>2978521.0400000066</v>
      </c>
      <c r="F65" s="61">
        <f aca="true" t="shared" si="10" ref="F65:F73">D65/C65</f>
        <v>1.0606798339541985</v>
      </c>
    </row>
    <row r="66" spans="1:6" ht="89.25">
      <c r="A66" s="8" t="s">
        <v>70</v>
      </c>
      <c r="B66" s="19" t="s">
        <v>71</v>
      </c>
      <c r="C66" s="33">
        <f>C67</f>
        <v>49085846.91</v>
      </c>
      <c r="D66" s="33">
        <f>D67</f>
        <v>52064367.95</v>
      </c>
      <c r="E66" s="18">
        <f t="shared" si="9"/>
        <v>2978521.0400000066</v>
      </c>
      <c r="F66" s="63">
        <f t="shared" si="10"/>
        <v>1.0606798339541985</v>
      </c>
    </row>
    <row r="67" spans="1:9" ht="76.5">
      <c r="A67" s="8" t="s">
        <v>13</v>
      </c>
      <c r="B67" s="27" t="s">
        <v>14</v>
      </c>
      <c r="C67" s="33">
        <v>49085846.91</v>
      </c>
      <c r="D67" s="33">
        <v>52064367.95</v>
      </c>
      <c r="E67" s="18">
        <f t="shared" si="9"/>
        <v>2978521.0400000066</v>
      </c>
      <c r="F67" s="63">
        <f t="shared" si="10"/>
        <v>1.0606798339541985</v>
      </c>
      <c r="I67" s="4"/>
    </row>
    <row r="68" spans="1:6" ht="25.5">
      <c r="A68" s="43" t="s">
        <v>15</v>
      </c>
      <c r="B68" s="49" t="s">
        <v>16</v>
      </c>
      <c r="C68" s="45">
        <f>C69</f>
        <v>2034217.74</v>
      </c>
      <c r="D68" s="45">
        <f>D69</f>
        <v>1176333.74</v>
      </c>
      <c r="E68" s="45">
        <f t="shared" si="9"/>
        <v>-857884</v>
      </c>
      <c r="F68" s="60">
        <f t="shared" si="10"/>
        <v>0.5782732678361167</v>
      </c>
    </row>
    <row r="69" spans="1:6" ht="25.5">
      <c r="A69" s="41" t="s">
        <v>72</v>
      </c>
      <c r="B69" s="51" t="s">
        <v>73</v>
      </c>
      <c r="C69" s="42">
        <f>C70+C71+C72+C73</f>
        <v>2034217.74</v>
      </c>
      <c r="D69" s="42">
        <f>D70+D71+D72+D73</f>
        <v>1176333.74</v>
      </c>
      <c r="E69" s="42">
        <f t="shared" si="9"/>
        <v>-857884</v>
      </c>
      <c r="F69" s="64">
        <f t="shared" si="10"/>
        <v>0.5782732678361167</v>
      </c>
    </row>
    <row r="70" spans="1:6" ht="25.5">
      <c r="A70" s="37" t="s">
        <v>74</v>
      </c>
      <c r="B70" s="38" t="s">
        <v>75</v>
      </c>
      <c r="C70" s="33">
        <v>415025.47</v>
      </c>
      <c r="D70" s="33">
        <v>678604.36</v>
      </c>
      <c r="E70" s="33">
        <f t="shared" si="9"/>
        <v>263578.89</v>
      </c>
      <c r="F70" s="62">
        <f t="shared" si="10"/>
        <v>1.6350908776755317</v>
      </c>
    </row>
    <row r="71" spans="1:6" ht="25.5">
      <c r="A71" s="37" t="s">
        <v>76</v>
      </c>
      <c r="B71" s="38" t="s">
        <v>77</v>
      </c>
      <c r="C71" s="33">
        <v>1266493.7</v>
      </c>
      <c r="D71" s="33">
        <v>342756.85</v>
      </c>
      <c r="E71" s="33">
        <f t="shared" si="9"/>
        <v>-923736.85</v>
      </c>
      <c r="F71" s="62">
        <f t="shared" si="10"/>
        <v>0.2706344690068336</v>
      </c>
    </row>
    <row r="72" spans="1:6" ht="15" customHeight="1">
      <c r="A72" s="37" t="s">
        <v>143</v>
      </c>
      <c r="B72" s="38" t="s">
        <v>144</v>
      </c>
      <c r="C72" s="33">
        <v>351164.89</v>
      </c>
      <c r="D72" s="33">
        <v>154972.53</v>
      </c>
      <c r="E72" s="33">
        <f t="shared" si="9"/>
        <v>-196192.36000000002</v>
      </c>
      <c r="F72" s="62">
        <f t="shared" si="10"/>
        <v>0.4413098644343402</v>
      </c>
    </row>
    <row r="73" spans="1:6" ht="25.5">
      <c r="A73" s="37" t="s">
        <v>150</v>
      </c>
      <c r="B73" s="38" t="s">
        <v>151</v>
      </c>
      <c r="C73" s="33">
        <v>1533.68</v>
      </c>
      <c r="D73" s="33">
        <v>0</v>
      </c>
      <c r="E73" s="33">
        <f t="shared" si="9"/>
        <v>-1533.68</v>
      </c>
      <c r="F73" s="62">
        <f t="shared" si="10"/>
        <v>0</v>
      </c>
    </row>
    <row r="74" spans="1:6" ht="25.5">
      <c r="A74" s="43" t="s">
        <v>17</v>
      </c>
      <c r="B74" s="49" t="s">
        <v>18</v>
      </c>
      <c r="C74" s="45">
        <f>C75+C78</f>
        <v>732612.75</v>
      </c>
      <c r="D74" s="45">
        <f>D75+D78</f>
        <v>1640487.03</v>
      </c>
      <c r="E74" s="45">
        <f t="shared" si="9"/>
        <v>907874.28</v>
      </c>
      <c r="F74" s="60">
        <f aca="true" t="shared" si="11" ref="F74:F86">D74/C74</f>
        <v>2.2392280642126416</v>
      </c>
    </row>
    <row r="75" spans="1:6" s="39" customFormat="1" ht="21" customHeight="1">
      <c r="A75" s="14" t="s">
        <v>135</v>
      </c>
      <c r="B75" s="28" t="s">
        <v>136</v>
      </c>
      <c r="C75" s="42">
        <f>C76</f>
        <v>83162</v>
      </c>
      <c r="D75" s="42">
        <f>D76</f>
        <v>20357</v>
      </c>
      <c r="E75" s="16">
        <f t="shared" si="9"/>
        <v>-62805</v>
      </c>
      <c r="F75" s="61">
        <f t="shared" si="11"/>
        <v>0.24478728265313485</v>
      </c>
    </row>
    <row r="76" spans="1:6" s="39" customFormat="1" ht="21.75" customHeight="1">
      <c r="A76" s="8" t="s">
        <v>138</v>
      </c>
      <c r="B76" s="27" t="s">
        <v>137</v>
      </c>
      <c r="C76" s="33">
        <f>C77</f>
        <v>83162</v>
      </c>
      <c r="D76" s="33">
        <f>D77</f>
        <v>20357</v>
      </c>
      <c r="E76" s="18">
        <f t="shared" si="9"/>
        <v>-62805</v>
      </c>
      <c r="F76" s="63">
        <f t="shared" si="11"/>
        <v>0.24478728265313485</v>
      </c>
    </row>
    <row r="77" spans="1:6" ht="38.25">
      <c r="A77" s="8" t="s">
        <v>139</v>
      </c>
      <c r="B77" s="27" t="s">
        <v>140</v>
      </c>
      <c r="C77" s="33">
        <v>83162</v>
      </c>
      <c r="D77" s="33">
        <v>20357</v>
      </c>
      <c r="E77" s="18">
        <f t="shared" si="9"/>
        <v>-62805</v>
      </c>
      <c r="F77" s="63">
        <f t="shared" si="11"/>
        <v>0.24478728265313485</v>
      </c>
    </row>
    <row r="78" spans="1:6" ht="20.25" customHeight="1">
      <c r="A78" s="14" t="s">
        <v>26</v>
      </c>
      <c r="B78" s="28" t="s">
        <v>25</v>
      </c>
      <c r="C78" s="42">
        <f>C81+C79</f>
        <v>649450.75</v>
      </c>
      <c r="D78" s="42">
        <f>D81+D79</f>
        <v>1620130.03</v>
      </c>
      <c r="E78" s="16">
        <f t="shared" si="9"/>
        <v>970679.28</v>
      </c>
      <c r="F78" s="61">
        <f t="shared" si="11"/>
        <v>2.494615688718506</v>
      </c>
    </row>
    <row r="79" spans="1:6" ht="38.25">
      <c r="A79" s="8" t="s">
        <v>122</v>
      </c>
      <c r="B79" s="27" t="s">
        <v>123</v>
      </c>
      <c r="C79" s="33">
        <f>C80</f>
        <v>63839.04</v>
      </c>
      <c r="D79" s="33">
        <f>D80</f>
        <v>189800.94</v>
      </c>
      <c r="E79" s="18">
        <f t="shared" si="9"/>
        <v>125961.9</v>
      </c>
      <c r="F79" s="63">
        <f t="shared" si="11"/>
        <v>2.9731170769485256</v>
      </c>
    </row>
    <row r="80" spans="1:6" ht="38.25">
      <c r="A80" s="8" t="s">
        <v>121</v>
      </c>
      <c r="B80" s="27" t="s">
        <v>120</v>
      </c>
      <c r="C80" s="33">
        <v>63839.04</v>
      </c>
      <c r="D80" s="33">
        <v>189800.94</v>
      </c>
      <c r="E80" s="18">
        <f t="shared" si="9"/>
        <v>125961.9</v>
      </c>
      <c r="F80" s="63">
        <f t="shared" si="11"/>
        <v>2.9731170769485256</v>
      </c>
    </row>
    <row r="81" spans="1:6" ht="25.5">
      <c r="A81" s="8" t="s">
        <v>78</v>
      </c>
      <c r="B81" s="27" t="s">
        <v>79</v>
      </c>
      <c r="C81" s="33">
        <f>C82</f>
        <v>585611.71</v>
      </c>
      <c r="D81" s="33">
        <f>D82</f>
        <v>1430329.09</v>
      </c>
      <c r="E81" s="18">
        <f t="shared" si="9"/>
        <v>844717.3800000001</v>
      </c>
      <c r="F81" s="63">
        <f t="shared" si="11"/>
        <v>2.4424530206200967</v>
      </c>
    </row>
    <row r="82" spans="1:6" ht="25.5">
      <c r="A82" s="8" t="s">
        <v>27</v>
      </c>
      <c r="B82" s="27" t="s">
        <v>108</v>
      </c>
      <c r="C82" s="33">
        <v>585611.71</v>
      </c>
      <c r="D82" s="33">
        <v>1430329.09</v>
      </c>
      <c r="E82" s="18">
        <f t="shared" si="9"/>
        <v>844717.3800000001</v>
      </c>
      <c r="F82" s="63">
        <f t="shared" si="11"/>
        <v>2.4424530206200967</v>
      </c>
    </row>
    <row r="83" spans="1:6" ht="25.5">
      <c r="A83" s="43" t="s">
        <v>19</v>
      </c>
      <c r="B83" s="49" t="s">
        <v>20</v>
      </c>
      <c r="C83" s="45">
        <f aca="true" t="shared" si="12" ref="C83:D85">C84</f>
        <v>8314607.5</v>
      </c>
      <c r="D83" s="45">
        <f t="shared" si="12"/>
        <v>7130951.55</v>
      </c>
      <c r="E83" s="45">
        <f t="shared" si="9"/>
        <v>-1183655.9500000002</v>
      </c>
      <c r="F83" s="60">
        <f t="shared" si="11"/>
        <v>0.8576413919719</v>
      </c>
    </row>
    <row r="84" spans="1:6" ht="78.75" customHeight="1">
      <c r="A84" s="14" t="s">
        <v>80</v>
      </c>
      <c r="B84" s="20" t="s">
        <v>81</v>
      </c>
      <c r="C84" s="42">
        <f t="shared" si="12"/>
        <v>8314607.5</v>
      </c>
      <c r="D84" s="42">
        <f t="shared" si="12"/>
        <v>7130951.55</v>
      </c>
      <c r="E84" s="42">
        <f t="shared" si="9"/>
        <v>-1183655.9500000002</v>
      </c>
      <c r="F84" s="61">
        <f t="shared" si="11"/>
        <v>0.8576413919719</v>
      </c>
    </row>
    <row r="85" spans="1:6" ht="93" customHeight="1">
      <c r="A85" s="8" t="s">
        <v>82</v>
      </c>
      <c r="B85" s="19" t="s">
        <v>83</v>
      </c>
      <c r="C85" s="18">
        <f t="shared" si="12"/>
        <v>8314607.5</v>
      </c>
      <c r="D85" s="18">
        <f t="shared" si="12"/>
        <v>7130951.55</v>
      </c>
      <c r="E85" s="33">
        <f t="shared" si="9"/>
        <v>-1183655.9500000002</v>
      </c>
      <c r="F85" s="63">
        <f t="shared" si="11"/>
        <v>0.8576413919719</v>
      </c>
    </row>
    <row r="86" spans="1:6" ht="102">
      <c r="A86" s="8" t="s">
        <v>84</v>
      </c>
      <c r="B86" s="17" t="s">
        <v>0</v>
      </c>
      <c r="C86" s="33">
        <v>8314607.5</v>
      </c>
      <c r="D86" s="33">
        <v>7130951.55</v>
      </c>
      <c r="E86" s="33">
        <f>D86-C86</f>
        <v>-1183655.9500000002</v>
      </c>
      <c r="F86" s="63">
        <f t="shared" si="11"/>
        <v>0.8576413919719</v>
      </c>
    </row>
    <row r="87" spans="1:6" ht="12.75">
      <c r="A87" s="43" t="s">
        <v>21</v>
      </c>
      <c r="B87" s="49" t="s">
        <v>22</v>
      </c>
      <c r="C87" s="45">
        <f>C88+C118+C120+C116+C114+C124</f>
        <v>1464324.98</v>
      </c>
      <c r="D87" s="45">
        <f>D88+D118+D120+D116+D114+D124</f>
        <v>2801627.64</v>
      </c>
      <c r="E87" s="45">
        <f t="shared" si="9"/>
        <v>1337302.6600000001</v>
      </c>
      <c r="F87" s="60">
        <f>D87/C87</f>
        <v>1.9132553758660868</v>
      </c>
    </row>
    <row r="88" spans="1:6" ht="41.25" customHeight="1">
      <c r="A88" s="14" t="s">
        <v>221</v>
      </c>
      <c r="B88" s="20" t="s">
        <v>315</v>
      </c>
      <c r="C88" s="16">
        <f>C89+C91+C96+C110+C104+C108+C93+C102+C106+C100+C112+C98</f>
        <v>464968.30000000005</v>
      </c>
      <c r="D88" s="16">
        <f>D89+D91+D96+D110+D104+D108+D93+D102+D106+D100+D112+D98</f>
        <v>613139.59</v>
      </c>
      <c r="E88" s="16">
        <f>D88-C88</f>
        <v>148171.28999999992</v>
      </c>
      <c r="F88" s="61">
        <f>D88/C88</f>
        <v>1.318669659845628</v>
      </c>
    </row>
    <row r="89" spans="1:6" ht="69" customHeight="1">
      <c r="A89" s="8" t="s">
        <v>222</v>
      </c>
      <c r="B89" s="19" t="s">
        <v>316</v>
      </c>
      <c r="C89" s="33">
        <f>C90</f>
        <v>7245.72</v>
      </c>
      <c r="D89" s="33">
        <f>D90</f>
        <v>151498.88</v>
      </c>
      <c r="E89" s="18">
        <f>D89-C89</f>
        <v>144253.16</v>
      </c>
      <c r="F89" s="63">
        <f>D89/C89</f>
        <v>20.90874060824873</v>
      </c>
    </row>
    <row r="90" spans="1:6" ht="92.25" customHeight="1">
      <c r="A90" s="8" t="s">
        <v>223</v>
      </c>
      <c r="B90" s="19" t="s">
        <v>317</v>
      </c>
      <c r="C90" s="33">
        <v>7245.72</v>
      </c>
      <c r="D90" s="33">
        <v>151498.88</v>
      </c>
      <c r="E90" s="18">
        <f aca="true" t="shared" si="13" ref="E90:E111">D90-C90</f>
        <v>144253.16</v>
      </c>
      <c r="F90" s="63">
        <f>D90/C90</f>
        <v>20.90874060824873</v>
      </c>
    </row>
    <row r="91" spans="1:6" ht="92.25" customHeight="1">
      <c r="A91" s="8" t="s">
        <v>224</v>
      </c>
      <c r="B91" s="19" t="s">
        <v>318</v>
      </c>
      <c r="C91" s="33">
        <f>C92</f>
        <v>9069.43</v>
      </c>
      <c r="D91" s="33">
        <f>D92</f>
        <v>62001.84</v>
      </c>
      <c r="E91" s="18">
        <f t="shared" si="13"/>
        <v>52932.409999999996</v>
      </c>
      <c r="F91" s="63">
        <f aca="true" t="shared" si="14" ref="F91:F129">D91/C91</f>
        <v>6.836354655143707</v>
      </c>
    </row>
    <row r="92" spans="1:6" ht="118.5" customHeight="1">
      <c r="A92" s="8" t="s">
        <v>225</v>
      </c>
      <c r="B92" s="19" t="s">
        <v>319</v>
      </c>
      <c r="C92" s="33">
        <v>9069.43</v>
      </c>
      <c r="D92" s="33">
        <v>62001.84</v>
      </c>
      <c r="E92" s="18">
        <f t="shared" si="13"/>
        <v>52932.409999999996</v>
      </c>
      <c r="F92" s="63">
        <f t="shared" si="14"/>
        <v>6.836354655143707</v>
      </c>
    </row>
    <row r="93" spans="1:6" ht="63.75">
      <c r="A93" s="8" t="s">
        <v>251</v>
      </c>
      <c r="B93" s="19" t="s">
        <v>252</v>
      </c>
      <c r="C93" s="18">
        <f>C94+C95</f>
        <v>42342.4</v>
      </c>
      <c r="D93" s="18">
        <f>D94+D95</f>
        <v>25456.989999999998</v>
      </c>
      <c r="E93" s="18">
        <f>E94+E95</f>
        <v>-16885.41</v>
      </c>
      <c r="F93" s="63">
        <f t="shared" si="14"/>
        <v>0.6012174557889963</v>
      </c>
    </row>
    <row r="94" spans="1:6" ht="89.25">
      <c r="A94" s="8" t="s">
        <v>253</v>
      </c>
      <c r="B94" s="19" t="s">
        <v>254</v>
      </c>
      <c r="C94" s="33">
        <v>2342.4</v>
      </c>
      <c r="D94" s="33">
        <v>5456.99</v>
      </c>
      <c r="E94" s="18">
        <f t="shared" si="13"/>
        <v>3114.5899999999997</v>
      </c>
      <c r="F94" s="63">
        <f t="shared" si="14"/>
        <v>2.3296576161202185</v>
      </c>
    </row>
    <row r="95" spans="1:6" ht="89.25">
      <c r="A95" s="8" t="s">
        <v>335</v>
      </c>
      <c r="B95" s="19" t="s">
        <v>336</v>
      </c>
      <c r="C95" s="33">
        <v>40000</v>
      </c>
      <c r="D95" s="33">
        <v>20000</v>
      </c>
      <c r="E95" s="18">
        <f>D95-C95</f>
        <v>-20000</v>
      </c>
      <c r="F95" s="63">
        <f>D95/C95</f>
        <v>0.5</v>
      </c>
    </row>
    <row r="96" spans="1:6" ht="119.25" customHeight="1">
      <c r="A96" s="8" t="s">
        <v>327</v>
      </c>
      <c r="B96" s="19" t="s">
        <v>328</v>
      </c>
      <c r="C96" s="33">
        <f>C97</f>
        <v>0</v>
      </c>
      <c r="D96" s="33">
        <f>D97</f>
        <v>14439.82</v>
      </c>
      <c r="E96" s="18">
        <f t="shared" si="13"/>
        <v>14439.82</v>
      </c>
      <c r="F96" s="63" t="s">
        <v>145</v>
      </c>
    </row>
    <row r="97" spans="1:6" ht="140.25" customHeight="1">
      <c r="A97" s="8" t="s">
        <v>329</v>
      </c>
      <c r="B97" s="19" t="s">
        <v>330</v>
      </c>
      <c r="C97" s="33">
        <v>0</v>
      </c>
      <c r="D97" s="33">
        <v>14439.82</v>
      </c>
      <c r="E97" s="18">
        <f t="shared" si="13"/>
        <v>14439.82</v>
      </c>
      <c r="F97" s="63" t="s">
        <v>145</v>
      </c>
    </row>
    <row r="98" spans="1:6" ht="66.75" customHeight="1">
      <c r="A98" s="8" t="s">
        <v>373</v>
      </c>
      <c r="B98" s="19" t="s">
        <v>374</v>
      </c>
      <c r="C98" s="33">
        <f>C99</f>
        <v>0</v>
      </c>
      <c r="D98" s="33">
        <f>D99</f>
        <v>1500</v>
      </c>
      <c r="E98" s="18">
        <f>D98-C98</f>
        <v>1500</v>
      </c>
      <c r="F98" s="63" t="s">
        <v>145</v>
      </c>
    </row>
    <row r="99" spans="1:6" ht="95.25" customHeight="1">
      <c r="A99" s="8" t="s">
        <v>375</v>
      </c>
      <c r="B99" s="19" t="s">
        <v>376</v>
      </c>
      <c r="C99" s="33">
        <v>0</v>
      </c>
      <c r="D99" s="33">
        <v>1500</v>
      </c>
      <c r="E99" s="18">
        <f>D99-C99</f>
        <v>1500</v>
      </c>
      <c r="F99" s="63" t="s">
        <v>145</v>
      </c>
    </row>
    <row r="100" spans="1:6" ht="85.5" customHeight="1">
      <c r="A100" s="8" t="s">
        <v>337</v>
      </c>
      <c r="B100" s="19" t="s">
        <v>339</v>
      </c>
      <c r="C100" s="18">
        <f>C101</f>
        <v>1500</v>
      </c>
      <c r="D100" s="18">
        <f>D101</f>
        <v>0</v>
      </c>
      <c r="E100" s="18">
        <f>D100-C100</f>
        <v>-1500</v>
      </c>
      <c r="F100" s="63">
        <f>D100/C100</f>
        <v>0</v>
      </c>
    </row>
    <row r="101" spans="1:6" ht="100.5" customHeight="1">
      <c r="A101" s="8" t="s">
        <v>338</v>
      </c>
      <c r="B101" s="19" t="s">
        <v>340</v>
      </c>
      <c r="C101" s="33">
        <v>1500</v>
      </c>
      <c r="D101" s="33">
        <v>0</v>
      </c>
      <c r="E101" s="18">
        <f>D101-C101</f>
        <v>-1500</v>
      </c>
      <c r="F101" s="63">
        <f>D101/C101</f>
        <v>0</v>
      </c>
    </row>
    <row r="102" spans="1:6" ht="78.75" customHeight="1">
      <c r="A102" s="8" t="s">
        <v>255</v>
      </c>
      <c r="B102" s="19" t="s">
        <v>256</v>
      </c>
      <c r="C102" s="18">
        <f>C103</f>
        <v>76750</v>
      </c>
      <c r="D102" s="18">
        <f>D103</f>
        <v>5000</v>
      </c>
      <c r="E102" s="18">
        <f t="shared" si="13"/>
        <v>-71750</v>
      </c>
      <c r="F102" s="63">
        <f t="shared" si="14"/>
        <v>0.06514657980456026</v>
      </c>
    </row>
    <row r="103" spans="1:6" ht="110.25" customHeight="1">
      <c r="A103" s="8" t="s">
        <v>257</v>
      </c>
      <c r="B103" s="19" t="s">
        <v>258</v>
      </c>
      <c r="C103" s="33">
        <v>76750</v>
      </c>
      <c r="D103" s="33">
        <v>5000</v>
      </c>
      <c r="E103" s="18">
        <f t="shared" si="13"/>
        <v>-71750</v>
      </c>
      <c r="F103" s="63">
        <f t="shared" si="14"/>
        <v>0.06514657980456026</v>
      </c>
    </row>
    <row r="104" spans="1:6" ht="76.5">
      <c r="A104" s="37" t="s">
        <v>237</v>
      </c>
      <c r="B104" s="38" t="s">
        <v>242</v>
      </c>
      <c r="C104" s="33">
        <f>C105</f>
        <v>1410.11</v>
      </c>
      <c r="D104" s="33">
        <f>D105</f>
        <v>781.99</v>
      </c>
      <c r="E104" s="18">
        <f t="shared" si="13"/>
        <v>-628.1199999999999</v>
      </c>
      <c r="F104" s="63">
        <f t="shared" si="14"/>
        <v>0.5545595733666169</v>
      </c>
    </row>
    <row r="105" spans="1:6" ht="127.5">
      <c r="A105" s="37" t="s">
        <v>238</v>
      </c>
      <c r="B105" s="38" t="s">
        <v>243</v>
      </c>
      <c r="C105" s="33">
        <v>1410.11</v>
      </c>
      <c r="D105" s="33">
        <v>781.99</v>
      </c>
      <c r="E105" s="18">
        <f t="shared" si="13"/>
        <v>-628.1199999999999</v>
      </c>
      <c r="F105" s="63">
        <f t="shared" si="14"/>
        <v>0.5545595733666169</v>
      </c>
    </row>
    <row r="106" spans="1:6" ht="63.75">
      <c r="A106" s="37" t="s">
        <v>266</v>
      </c>
      <c r="B106" s="38" t="s">
        <v>268</v>
      </c>
      <c r="C106" s="33">
        <f>C107</f>
        <v>4523.44</v>
      </c>
      <c r="D106" s="33">
        <f>D107</f>
        <v>9412.33</v>
      </c>
      <c r="E106" s="18">
        <f>D106-C106</f>
        <v>4888.89</v>
      </c>
      <c r="F106" s="63">
        <f t="shared" si="14"/>
        <v>2.0807902835010523</v>
      </c>
    </row>
    <row r="107" spans="1:6" ht="89.25">
      <c r="A107" s="37" t="s">
        <v>267</v>
      </c>
      <c r="B107" s="38" t="s">
        <v>269</v>
      </c>
      <c r="C107" s="33">
        <v>4523.44</v>
      </c>
      <c r="D107" s="33">
        <v>9412.33</v>
      </c>
      <c r="E107" s="18">
        <f>D107-C107</f>
        <v>4888.89</v>
      </c>
      <c r="F107" s="63">
        <f t="shared" si="14"/>
        <v>2.0807902835010523</v>
      </c>
    </row>
    <row r="108" spans="1:6" ht="67.5" customHeight="1">
      <c r="A108" s="37" t="s">
        <v>239</v>
      </c>
      <c r="B108" s="38" t="s">
        <v>244</v>
      </c>
      <c r="C108" s="33">
        <f>C109</f>
        <v>222141.25</v>
      </c>
      <c r="D108" s="33">
        <f>D109</f>
        <v>150000</v>
      </c>
      <c r="E108" s="18">
        <f t="shared" si="13"/>
        <v>-72141.25</v>
      </c>
      <c r="F108" s="63">
        <f t="shared" si="14"/>
        <v>0.6752460427768369</v>
      </c>
    </row>
    <row r="109" spans="1:6" ht="89.25">
      <c r="A109" s="37" t="s">
        <v>248</v>
      </c>
      <c r="B109" s="38" t="s">
        <v>245</v>
      </c>
      <c r="C109" s="33">
        <v>222141.25</v>
      </c>
      <c r="D109" s="33">
        <v>150000</v>
      </c>
      <c r="E109" s="18">
        <f t="shared" si="13"/>
        <v>-72141.25</v>
      </c>
      <c r="F109" s="63">
        <f t="shared" si="14"/>
        <v>0.6752460427768369</v>
      </c>
    </row>
    <row r="110" spans="1:6" ht="77.25" customHeight="1">
      <c r="A110" s="8" t="s">
        <v>226</v>
      </c>
      <c r="B110" s="19" t="s">
        <v>320</v>
      </c>
      <c r="C110" s="33">
        <f>C111</f>
        <v>60485.95</v>
      </c>
      <c r="D110" s="33">
        <f>D111</f>
        <v>193047.74</v>
      </c>
      <c r="E110" s="18">
        <f t="shared" si="13"/>
        <v>132561.78999999998</v>
      </c>
      <c r="F110" s="63">
        <f t="shared" si="14"/>
        <v>3.1916129282916117</v>
      </c>
    </row>
    <row r="111" spans="1:6" ht="104.25" customHeight="1">
      <c r="A111" s="8" t="s">
        <v>227</v>
      </c>
      <c r="B111" s="19" t="s">
        <v>321</v>
      </c>
      <c r="C111" s="33">
        <v>60485.95</v>
      </c>
      <c r="D111" s="33">
        <v>193047.74</v>
      </c>
      <c r="E111" s="18">
        <f t="shared" si="13"/>
        <v>132561.78999999998</v>
      </c>
      <c r="F111" s="63">
        <f t="shared" si="14"/>
        <v>3.1916129282916117</v>
      </c>
    </row>
    <row r="112" spans="1:6" ht="144" customHeight="1">
      <c r="A112" s="8" t="s">
        <v>370</v>
      </c>
      <c r="B112" s="19" t="s">
        <v>371</v>
      </c>
      <c r="C112" s="33">
        <f>C113</f>
        <v>39500</v>
      </c>
      <c r="D112" s="33">
        <f>D113</f>
        <v>0</v>
      </c>
      <c r="E112" s="18">
        <f>D112-C112</f>
        <v>-39500</v>
      </c>
      <c r="F112" s="63">
        <f>D112/C112</f>
        <v>0</v>
      </c>
    </row>
    <row r="113" spans="1:6" ht="167.25" customHeight="1">
      <c r="A113" s="8" t="s">
        <v>369</v>
      </c>
      <c r="B113" s="19" t="s">
        <v>372</v>
      </c>
      <c r="C113" s="33">
        <v>39500</v>
      </c>
      <c r="D113" s="33">
        <v>0</v>
      </c>
      <c r="E113" s="18">
        <f>D113-C113</f>
        <v>-39500</v>
      </c>
      <c r="F113" s="63">
        <f>D113/C113</f>
        <v>0</v>
      </c>
    </row>
    <row r="114" spans="1:6" ht="51.75" customHeight="1">
      <c r="A114" s="14" t="s">
        <v>270</v>
      </c>
      <c r="B114" s="20" t="s">
        <v>271</v>
      </c>
      <c r="C114" s="42">
        <f>C115</f>
        <v>108283.8</v>
      </c>
      <c r="D114" s="42">
        <f>D115</f>
        <v>427212.06</v>
      </c>
      <c r="E114" s="16">
        <f aca="true" t="shared" si="15" ref="E114:E128">D114-C114</f>
        <v>318928.26</v>
      </c>
      <c r="F114" s="63">
        <f t="shared" si="14"/>
        <v>3.945299850947233</v>
      </c>
    </row>
    <row r="115" spans="1:6" ht="60" customHeight="1">
      <c r="A115" s="8" t="s">
        <v>272</v>
      </c>
      <c r="B115" s="19" t="s">
        <v>273</v>
      </c>
      <c r="C115" s="33">
        <v>108283.8</v>
      </c>
      <c r="D115" s="33">
        <v>427212.06</v>
      </c>
      <c r="E115" s="18">
        <f t="shared" si="15"/>
        <v>318928.26</v>
      </c>
      <c r="F115" s="63">
        <f t="shared" si="14"/>
        <v>3.945299850947233</v>
      </c>
    </row>
    <row r="116" spans="1:6" ht="63.75">
      <c r="A116" s="41" t="s">
        <v>240</v>
      </c>
      <c r="B116" s="40" t="s">
        <v>246</v>
      </c>
      <c r="C116" s="42">
        <f>C117</f>
        <v>137745.17</v>
      </c>
      <c r="D116" s="42">
        <f>D117</f>
        <v>435577.67</v>
      </c>
      <c r="E116" s="16">
        <f t="shared" si="15"/>
        <v>297832.5</v>
      </c>
      <c r="F116" s="63">
        <f t="shared" si="14"/>
        <v>3.16219922629592</v>
      </c>
    </row>
    <row r="117" spans="1:6" ht="76.5">
      <c r="A117" s="8" t="s">
        <v>241</v>
      </c>
      <c r="B117" s="38" t="s">
        <v>247</v>
      </c>
      <c r="C117" s="33">
        <v>137745.17</v>
      </c>
      <c r="D117" s="33">
        <v>435577.67</v>
      </c>
      <c r="E117" s="16">
        <f t="shared" si="15"/>
        <v>297832.5</v>
      </c>
      <c r="F117" s="63">
        <f t="shared" si="14"/>
        <v>3.16219922629592</v>
      </c>
    </row>
    <row r="118" spans="1:6" ht="93" customHeight="1">
      <c r="A118" s="14" t="s">
        <v>228</v>
      </c>
      <c r="B118" s="20" t="s">
        <v>322</v>
      </c>
      <c r="C118" s="42">
        <f>C119</f>
        <v>424556.93</v>
      </c>
      <c r="D118" s="42">
        <f>D119</f>
        <v>1013152.43</v>
      </c>
      <c r="E118" s="16">
        <f t="shared" si="15"/>
        <v>588595.5</v>
      </c>
      <c r="F118" s="63">
        <f t="shared" si="14"/>
        <v>2.3863759095864956</v>
      </c>
    </row>
    <row r="119" spans="1:6" ht="81" customHeight="1">
      <c r="A119" s="8" t="s">
        <v>229</v>
      </c>
      <c r="B119" s="19" t="s">
        <v>323</v>
      </c>
      <c r="C119" s="33">
        <v>424556.93</v>
      </c>
      <c r="D119" s="33">
        <v>1013152.43</v>
      </c>
      <c r="E119" s="18">
        <f t="shared" si="15"/>
        <v>588595.5</v>
      </c>
      <c r="F119" s="63">
        <f t="shared" si="14"/>
        <v>2.3863759095864956</v>
      </c>
    </row>
    <row r="120" spans="1:6" ht="30" customHeight="1">
      <c r="A120" s="14" t="s">
        <v>230</v>
      </c>
      <c r="B120" s="20" t="s">
        <v>324</v>
      </c>
      <c r="C120" s="42">
        <f>C121</f>
        <v>328770.77999999997</v>
      </c>
      <c r="D120" s="42">
        <f>D121</f>
        <v>221477.35</v>
      </c>
      <c r="E120" s="16">
        <f t="shared" si="15"/>
        <v>-107293.42999999996</v>
      </c>
      <c r="F120" s="63">
        <f t="shared" si="14"/>
        <v>0.6736527802136189</v>
      </c>
    </row>
    <row r="121" spans="1:6" ht="83.25" customHeight="1">
      <c r="A121" s="8" t="s">
        <v>231</v>
      </c>
      <c r="B121" s="19" t="s">
        <v>325</v>
      </c>
      <c r="C121" s="18">
        <f>C122+C123</f>
        <v>328770.77999999997</v>
      </c>
      <c r="D121" s="18">
        <f>D122+D123</f>
        <v>221477.35</v>
      </c>
      <c r="E121" s="18">
        <f t="shared" si="15"/>
        <v>-107293.42999999996</v>
      </c>
      <c r="F121" s="63">
        <f t="shared" si="14"/>
        <v>0.6736527802136189</v>
      </c>
    </row>
    <row r="122" spans="1:6" ht="78" customHeight="1">
      <c r="A122" s="8" t="s">
        <v>232</v>
      </c>
      <c r="B122" s="19" t="s">
        <v>326</v>
      </c>
      <c r="C122" s="33">
        <v>326278.06</v>
      </c>
      <c r="D122" s="33">
        <v>218087.85</v>
      </c>
      <c r="E122" s="18">
        <f t="shared" si="15"/>
        <v>-108190.20999999999</v>
      </c>
      <c r="F122" s="63">
        <f t="shared" si="14"/>
        <v>0.6684110172777171</v>
      </c>
    </row>
    <row r="123" spans="1:6" ht="78" customHeight="1">
      <c r="A123" s="8" t="s">
        <v>250</v>
      </c>
      <c r="B123" s="19" t="s">
        <v>249</v>
      </c>
      <c r="C123" s="33">
        <v>2492.72</v>
      </c>
      <c r="D123" s="33">
        <v>3389.5</v>
      </c>
      <c r="E123" s="18">
        <f t="shared" si="15"/>
        <v>896.7800000000002</v>
      </c>
      <c r="F123" s="63">
        <f t="shared" si="14"/>
        <v>1.3597596200134794</v>
      </c>
    </row>
    <row r="124" spans="1:6" ht="33" customHeight="1">
      <c r="A124" s="14" t="s">
        <v>345</v>
      </c>
      <c r="B124" s="20" t="s">
        <v>346</v>
      </c>
      <c r="C124" s="42">
        <f>C125</f>
        <v>0</v>
      </c>
      <c r="D124" s="42">
        <f>D125</f>
        <v>91068.54</v>
      </c>
      <c r="E124" s="16">
        <f>D124-C124</f>
        <v>91068.54</v>
      </c>
      <c r="F124" s="63" t="s">
        <v>145</v>
      </c>
    </row>
    <row r="125" spans="1:6" ht="120" customHeight="1">
      <c r="A125" s="8" t="s">
        <v>348</v>
      </c>
      <c r="B125" s="19" t="s">
        <v>347</v>
      </c>
      <c r="C125" s="33">
        <v>0</v>
      </c>
      <c r="D125" s="33">
        <v>91068.54</v>
      </c>
      <c r="E125" s="18">
        <f>D125-C125</f>
        <v>91068.54</v>
      </c>
      <c r="F125" s="63" t="s">
        <v>145</v>
      </c>
    </row>
    <row r="126" spans="1:6" ht="12.75">
      <c r="A126" s="43" t="s">
        <v>114</v>
      </c>
      <c r="B126" s="46" t="s">
        <v>115</v>
      </c>
      <c r="C126" s="45">
        <f>C127+C130</f>
        <v>-19345.71</v>
      </c>
      <c r="D126" s="45">
        <f>D127+D130</f>
        <v>436645.19</v>
      </c>
      <c r="E126" s="45">
        <f>E127+E130</f>
        <v>-419209.1</v>
      </c>
      <c r="F126" s="45">
        <f>D126/C126</f>
        <v>-22.570646928957377</v>
      </c>
    </row>
    <row r="127" spans="1:6" s="75" customFormat="1" ht="20.25" customHeight="1">
      <c r="A127" s="14" t="s">
        <v>349</v>
      </c>
      <c r="B127" s="20" t="s">
        <v>350</v>
      </c>
      <c r="C127" s="42">
        <f>C128</f>
        <v>-19345.71</v>
      </c>
      <c r="D127" s="42">
        <f>D128</f>
        <v>-954.81</v>
      </c>
      <c r="E127" s="42">
        <f>E128</f>
        <v>18390.899999999998</v>
      </c>
      <c r="F127" s="63">
        <f t="shared" si="14"/>
        <v>0.04935512834628453</v>
      </c>
    </row>
    <row r="128" spans="1:6" ht="25.5">
      <c r="A128" s="8" t="s">
        <v>116</v>
      </c>
      <c r="B128" s="19" t="s">
        <v>117</v>
      </c>
      <c r="C128" s="33">
        <v>-19345.71</v>
      </c>
      <c r="D128" s="33">
        <v>-954.81</v>
      </c>
      <c r="E128" s="18">
        <f t="shared" si="15"/>
        <v>18390.899999999998</v>
      </c>
      <c r="F128" s="63">
        <f t="shared" si="14"/>
        <v>0.04935512834628453</v>
      </c>
    </row>
    <row r="129" spans="1:6" ht="25.5" hidden="1">
      <c r="A129" s="8" t="s">
        <v>118</v>
      </c>
      <c r="B129" s="19" t="s">
        <v>119</v>
      </c>
      <c r="C129" s="18">
        <v>0</v>
      </c>
      <c r="D129" s="18">
        <v>0</v>
      </c>
      <c r="E129" s="33">
        <f>C129-D129</f>
        <v>0</v>
      </c>
      <c r="F129" s="63" t="e">
        <f t="shared" si="14"/>
        <v>#DIV/0!</v>
      </c>
    </row>
    <row r="130" spans="1:6" ht="32.25" customHeight="1">
      <c r="A130" s="14" t="s">
        <v>351</v>
      </c>
      <c r="B130" s="20" t="s">
        <v>352</v>
      </c>
      <c r="C130" s="16">
        <f>C131</f>
        <v>0</v>
      </c>
      <c r="D130" s="16">
        <f>D131</f>
        <v>437600</v>
      </c>
      <c r="E130" s="16">
        <f>E131</f>
        <v>-437600</v>
      </c>
      <c r="F130" s="61" t="s">
        <v>145</v>
      </c>
    </row>
    <row r="131" spans="1:6" ht="36" customHeight="1">
      <c r="A131" s="8" t="s">
        <v>353</v>
      </c>
      <c r="B131" s="19" t="s">
        <v>352</v>
      </c>
      <c r="C131" s="18">
        <v>0</v>
      </c>
      <c r="D131" s="18">
        <v>437600</v>
      </c>
      <c r="E131" s="33">
        <f>C131-D131</f>
        <v>-437600</v>
      </c>
      <c r="F131" s="63" t="s">
        <v>145</v>
      </c>
    </row>
    <row r="132" spans="1:6" ht="17.25" customHeight="1">
      <c r="A132" s="34" t="s">
        <v>153</v>
      </c>
      <c r="B132" s="65" t="s">
        <v>154</v>
      </c>
      <c r="C132" s="36">
        <f>C133+C186+C189+C194</f>
        <v>1556013373.5400002</v>
      </c>
      <c r="D132" s="36">
        <f>D133+D186+D189+D194</f>
        <v>1785821496.8</v>
      </c>
      <c r="E132" s="36">
        <f>D132-C132</f>
        <v>229808123.25999975</v>
      </c>
      <c r="F132" s="82">
        <f>D132/C132</f>
        <v>1.1476903265536695</v>
      </c>
    </row>
    <row r="133" spans="1:6" ht="25.5">
      <c r="A133" s="29" t="s">
        <v>155</v>
      </c>
      <c r="B133" s="66" t="s">
        <v>156</v>
      </c>
      <c r="C133" s="31">
        <f>C134+C141+C160+C175</f>
        <v>1559244516.94</v>
      </c>
      <c r="D133" s="31">
        <f>D134+D141+D160+D175</f>
        <v>1792475359.7099998</v>
      </c>
      <c r="E133" s="67">
        <f>D133-C133</f>
        <v>233230842.76999974</v>
      </c>
      <c r="F133" s="83">
        <f>D133/C133</f>
        <v>1.1495793894005237</v>
      </c>
    </row>
    <row r="134" spans="1:6" ht="42" customHeight="1">
      <c r="A134" s="68" t="s">
        <v>184</v>
      </c>
      <c r="B134" s="69" t="s">
        <v>157</v>
      </c>
      <c r="C134" s="70">
        <f>C135+C140+C137</f>
        <v>528685218</v>
      </c>
      <c r="D134" s="70">
        <f>D135+D140+D137</f>
        <v>609721064</v>
      </c>
      <c r="E134" s="70">
        <f>D134-C134</f>
        <v>81035846</v>
      </c>
      <c r="F134" s="81">
        <f>D134/C134</f>
        <v>1.1532780627129242</v>
      </c>
    </row>
    <row r="135" spans="1:6" s="39" customFormat="1" ht="25.5">
      <c r="A135" s="14" t="s">
        <v>185</v>
      </c>
      <c r="B135" s="40" t="s">
        <v>158</v>
      </c>
      <c r="C135" s="42">
        <f>C136</f>
        <v>26905425</v>
      </c>
      <c r="D135" s="42">
        <f>D136</f>
        <v>102500294</v>
      </c>
      <c r="E135" s="42">
        <f>D135-C135</f>
        <v>75594869</v>
      </c>
      <c r="F135" s="87">
        <f>F136</f>
        <v>1.0004569819430378</v>
      </c>
    </row>
    <row r="136" spans="1:6" s="39" customFormat="1" ht="25.5">
      <c r="A136" s="8" t="s">
        <v>186</v>
      </c>
      <c r="B136" s="38" t="s">
        <v>159</v>
      </c>
      <c r="C136" s="33">
        <v>26905425</v>
      </c>
      <c r="D136" s="33">
        <v>102500294</v>
      </c>
      <c r="E136" s="33">
        <f>D136-C136</f>
        <v>75594869</v>
      </c>
      <c r="F136" s="86">
        <f>F137</f>
        <v>1.0004569819430378</v>
      </c>
    </row>
    <row r="137" spans="1:6" s="39" customFormat="1" ht="25.5">
      <c r="A137" s="14" t="s">
        <v>274</v>
      </c>
      <c r="B137" s="40" t="s">
        <v>275</v>
      </c>
      <c r="C137" s="42">
        <f>C138</f>
        <v>15983793</v>
      </c>
      <c r="D137" s="42">
        <f>D138</f>
        <v>21202770</v>
      </c>
      <c r="E137" s="42">
        <f>E138</f>
        <v>-5218977</v>
      </c>
      <c r="F137" s="87">
        <f>F138</f>
        <v>1.0004569819430378</v>
      </c>
    </row>
    <row r="138" spans="1:6" s="39" customFormat="1" ht="38.25">
      <c r="A138" s="8" t="s">
        <v>276</v>
      </c>
      <c r="B138" s="38" t="s">
        <v>277</v>
      </c>
      <c r="C138" s="33">
        <v>15983793</v>
      </c>
      <c r="D138" s="33">
        <v>21202770</v>
      </c>
      <c r="E138" s="33">
        <f>C138-D138</f>
        <v>-5218977</v>
      </c>
      <c r="F138" s="86">
        <f>F139</f>
        <v>1.0004569819430378</v>
      </c>
    </row>
    <row r="139" spans="1:6" s="39" customFormat="1" ht="51">
      <c r="A139" s="14" t="s">
        <v>187</v>
      </c>
      <c r="B139" s="40" t="s">
        <v>160</v>
      </c>
      <c r="C139" s="42">
        <f>C140</f>
        <v>485796000</v>
      </c>
      <c r="D139" s="42">
        <f>D140</f>
        <v>486018000</v>
      </c>
      <c r="E139" s="42">
        <f>D139-C139</f>
        <v>222000</v>
      </c>
      <c r="F139" s="87">
        <f>F140</f>
        <v>1.0004569819430378</v>
      </c>
    </row>
    <row r="140" spans="1:6" s="39" customFormat="1" ht="51">
      <c r="A140" s="8" t="s">
        <v>188</v>
      </c>
      <c r="B140" s="38" t="s">
        <v>161</v>
      </c>
      <c r="C140" s="33">
        <v>485796000</v>
      </c>
      <c r="D140" s="33">
        <v>486018000</v>
      </c>
      <c r="E140" s="33">
        <f>D140-C140</f>
        <v>222000</v>
      </c>
      <c r="F140" s="86">
        <f>D140/C140</f>
        <v>1.0004569819430378</v>
      </c>
    </row>
    <row r="141" spans="1:6" ht="38.25">
      <c r="A141" s="71" t="s">
        <v>189</v>
      </c>
      <c r="B141" s="72" t="s">
        <v>162</v>
      </c>
      <c r="C141" s="73">
        <f>C142+C144+C148+C150+C152+C158+C146+C154+C156</f>
        <v>161709938.64999998</v>
      </c>
      <c r="D141" s="73">
        <f>D142+D144+D148+D150+D152+D158+D146+D154+D156</f>
        <v>300564934.43999994</v>
      </c>
      <c r="E141" s="73">
        <f>D141-C141</f>
        <v>138854995.78999996</v>
      </c>
      <c r="F141" s="81">
        <f>D141/C141</f>
        <v>1.8586670488480825</v>
      </c>
    </row>
    <row r="142" spans="1:6" s="39" customFormat="1" ht="38.25">
      <c r="A142" s="14" t="s">
        <v>278</v>
      </c>
      <c r="B142" s="40" t="s">
        <v>279</v>
      </c>
      <c r="C142" s="16">
        <f>C143</f>
        <v>19080589.37</v>
      </c>
      <c r="D142" s="16">
        <f>D143</f>
        <v>0</v>
      </c>
      <c r="E142" s="16">
        <f>E143</f>
        <v>19080589.37</v>
      </c>
      <c r="F142" s="64">
        <f>D142/C142</f>
        <v>0</v>
      </c>
    </row>
    <row r="143" spans="1:6" s="39" customFormat="1" ht="39" customHeight="1">
      <c r="A143" s="8" t="s">
        <v>280</v>
      </c>
      <c r="B143" s="38" t="s">
        <v>281</v>
      </c>
      <c r="C143" s="18">
        <v>19080589.37</v>
      </c>
      <c r="D143" s="18">
        <v>0</v>
      </c>
      <c r="E143" s="18">
        <f>C143-D143</f>
        <v>19080589.37</v>
      </c>
      <c r="F143" s="62">
        <f aca="true" t="shared" si="16" ref="F143:F151">D143/C143</f>
        <v>0</v>
      </c>
    </row>
    <row r="144" spans="1:6" s="39" customFormat="1" ht="102">
      <c r="A144" s="14" t="s">
        <v>282</v>
      </c>
      <c r="B144" s="40" t="s">
        <v>283</v>
      </c>
      <c r="C144" s="42">
        <f>C145</f>
        <v>5169251.48</v>
      </c>
      <c r="D144" s="42">
        <f>D145</f>
        <v>0</v>
      </c>
      <c r="E144" s="42">
        <f>E145</f>
        <v>5169251.48</v>
      </c>
      <c r="F144" s="62">
        <f t="shared" si="16"/>
        <v>0</v>
      </c>
    </row>
    <row r="145" spans="1:6" s="39" customFormat="1" ht="89.25">
      <c r="A145" s="8" t="s">
        <v>284</v>
      </c>
      <c r="B145" s="38" t="s">
        <v>285</v>
      </c>
      <c r="C145" s="33">
        <v>5169251.48</v>
      </c>
      <c r="D145" s="33">
        <v>0</v>
      </c>
      <c r="E145" s="33">
        <f>C145-D145</f>
        <v>5169251.48</v>
      </c>
      <c r="F145" s="62">
        <f t="shared" si="16"/>
        <v>0</v>
      </c>
    </row>
    <row r="146" spans="1:6" s="39" customFormat="1" ht="63.75">
      <c r="A146" s="14" t="s">
        <v>354</v>
      </c>
      <c r="B146" s="40" t="s">
        <v>355</v>
      </c>
      <c r="C146" s="42">
        <f>C147</f>
        <v>0</v>
      </c>
      <c r="D146" s="42">
        <f>D147</f>
        <v>987207.45</v>
      </c>
      <c r="E146" s="42">
        <f>E147</f>
        <v>-987207.45</v>
      </c>
      <c r="F146" s="87" t="s">
        <v>145</v>
      </c>
    </row>
    <row r="147" spans="1:6" s="39" customFormat="1" ht="63.75">
      <c r="A147" s="8" t="s">
        <v>356</v>
      </c>
      <c r="B147" s="38" t="s">
        <v>357</v>
      </c>
      <c r="C147" s="33">
        <v>0</v>
      </c>
      <c r="D147" s="33">
        <v>987207.45</v>
      </c>
      <c r="E147" s="33">
        <f>C147-D147</f>
        <v>-987207.45</v>
      </c>
      <c r="F147" s="86" t="s">
        <v>145</v>
      </c>
    </row>
    <row r="148" spans="1:6" s="39" customFormat="1" ht="76.5">
      <c r="A148" s="14" t="s">
        <v>286</v>
      </c>
      <c r="B148" s="40" t="s">
        <v>287</v>
      </c>
      <c r="C148" s="42">
        <f>C149</f>
        <v>110349.72</v>
      </c>
      <c r="D148" s="42">
        <f>D149</f>
        <v>0</v>
      </c>
      <c r="E148" s="42">
        <f>E149</f>
        <v>110349.72</v>
      </c>
      <c r="F148" s="62">
        <f t="shared" si="16"/>
        <v>0</v>
      </c>
    </row>
    <row r="149" spans="1:6" s="39" customFormat="1" ht="76.5">
      <c r="A149" s="8" t="s">
        <v>288</v>
      </c>
      <c r="B149" s="38" t="s">
        <v>289</v>
      </c>
      <c r="C149" s="33">
        <v>110349.72</v>
      </c>
      <c r="D149" s="33">
        <v>0</v>
      </c>
      <c r="E149" s="33">
        <f>C149-D149</f>
        <v>110349.72</v>
      </c>
      <c r="F149" s="62">
        <f t="shared" si="16"/>
        <v>0</v>
      </c>
    </row>
    <row r="150" spans="1:6" s="39" customFormat="1" ht="63.75">
      <c r="A150" s="14" t="s">
        <v>290</v>
      </c>
      <c r="B150" s="40" t="s">
        <v>291</v>
      </c>
      <c r="C150" s="42">
        <f>C151</f>
        <v>22907552.81</v>
      </c>
      <c r="D150" s="42">
        <f>D151</f>
        <v>23918626.95</v>
      </c>
      <c r="E150" s="42">
        <f>E151</f>
        <v>-1011074.1400000006</v>
      </c>
      <c r="F150" s="64">
        <f t="shared" si="16"/>
        <v>1.0441371519859</v>
      </c>
    </row>
    <row r="151" spans="1:6" s="39" customFormat="1" ht="63.75">
      <c r="A151" s="8" t="s">
        <v>292</v>
      </c>
      <c r="B151" s="38" t="s">
        <v>293</v>
      </c>
      <c r="C151" s="33">
        <v>22907552.81</v>
      </c>
      <c r="D151" s="33">
        <v>23918626.95</v>
      </c>
      <c r="E151" s="33">
        <f>C151-D151</f>
        <v>-1011074.1400000006</v>
      </c>
      <c r="F151" s="62">
        <f t="shared" si="16"/>
        <v>1.0441371519859</v>
      </c>
    </row>
    <row r="152" spans="1:6" s="39" customFormat="1" ht="25.5">
      <c r="A152" s="14" t="s">
        <v>294</v>
      </c>
      <c r="B152" s="40" t="s">
        <v>295</v>
      </c>
      <c r="C152" s="42">
        <f>C153</f>
        <v>12976424.53</v>
      </c>
      <c r="D152" s="42">
        <f>D153</f>
        <v>0</v>
      </c>
      <c r="E152" s="42">
        <f>E153</f>
        <v>12976424.53</v>
      </c>
      <c r="F152" s="87">
        <f>F153</f>
        <v>0</v>
      </c>
    </row>
    <row r="153" spans="1:6" s="39" customFormat="1" ht="25.5">
      <c r="A153" s="8" t="s">
        <v>296</v>
      </c>
      <c r="B153" s="38" t="s">
        <v>297</v>
      </c>
      <c r="C153" s="33">
        <v>12976424.53</v>
      </c>
      <c r="D153" s="33">
        <v>0</v>
      </c>
      <c r="E153" s="33">
        <f>C153-D153</f>
        <v>12976424.53</v>
      </c>
      <c r="F153" s="86">
        <f>D153/C153</f>
        <v>0</v>
      </c>
    </row>
    <row r="154" spans="1:6" s="39" customFormat="1" ht="76.5">
      <c r="A154" s="14" t="s">
        <v>358</v>
      </c>
      <c r="B154" s="40" t="s">
        <v>359</v>
      </c>
      <c r="C154" s="42">
        <f>C155</f>
        <v>0</v>
      </c>
      <c r="D154" s="42">
        <f>D155</f>
        <v>1263488.65</v>
      </c>
      <c r="E154" s="42">
        <f>E155</f>
        <v>-1263488.65</v>
      </c>
      <c r="F154" s="87" t="s">
        <v>145</v>
      </c>
    </row>
    <row r="155" spans="1:6" s="39" customFormat="1" ht="76.5">
      <c r="A155" s="8" t="s">
        <v>360</v>
      </c>
      <c r="B155" s="38" t="s">
        <v>361</v>
      </c>
      <c r="C155" s="33">
        <v>0</v>
      </c>
      <c r="D155" s="33">
        <v>1263488.65</v>
      </c>
      <c r="E155" s="33">
        <f>C155-D155</f>
        <v>-1263488.65</v>
      </c>
      <c r="F155" s="86" t="s">
        <v>145</v>
      </c>
    </row>
    <row r="156" spans="1:6" s="75" customFormat="1" ht="25.5">
      <c r="A156" s="14" t="s">
        <v>358</v>
      </c>
      <c r="B156" s="40" t="s">
        <v>378</v>
      </c>
      <c r="C156" s="42">
        <f>C157</f>
        <v>0</v>
      </c>
      <c r="D156" s="42">
        <f>D157</f>
        <v>5590522.19</v>
      </c>
      <c r="E156" s="42">
        <f>E157</f>
        <v>-5590522.19</v>
      </c>
      <c r="F156" s="87" t="s">
        <v>145</v>
      </c>
    </row>
    <row r="157" spans="1:6" s="39" customFormat="1" ht="38.25">
      <c r="A157" s="8" t="s">
        <v>360</v>
      </c>
      <c r="B157" s="38" t="s">
        <v>377</v>
      </c>
      <c r="C157" s="33">
        <v>0</v>
      </c>
      <c r="D157" s="33">
        <v>5590522.19</v>
      </c>
      <c r="E157" s="33">
        <f>C157-D157</f>
        <v>-5590522.19</v>
      </c>
      <c r="F157" s="86" t="s">
        <v>145</v>
      </c>
    </row>
    <row r="158" spans="1:6" s="39" customFormat="1" ht="21.75" customHeight="1">
      <c r="A158" s="14" t="s">
        <v>190</v>
      </c>
      <c r="B158" s="51" t="s">
        <v>163</v>
      </c>
      <c r="C158" s="42">
        <f>C159</f>
        <v>101465770.74</v>
      </c>
      <c r="D158" s="42">
        <f>D159</f>
        <v>268805089.2</v>
      </c>
      <c r="E158" s="42">
        <f>D158-C158</f>
        <v>167339318.45999998</v>
      </c>
      <c r="F158" s="87">
        <f>F159</f>
        <v>2.6492194090635457</v>
      </c>
    </row>
    <row r="159" spans="1:6" s="39" customFormat="1" ht="25.5" customHeight="1">
      <c r="A159" s="8" t="s">
        <v>191</v>
      </c>
      <c r="B159" s="52" t="s">
        <v>164</v>
      </c>
      <c r="C159" s="33">
        <v>101465770.74</v>
      </c>
      <c r="D159" s="33">
        <v>268805089.2</v>
      </c>
      <c r="E159" s="33">
        <f>D159-C159</f>
        <v>167339318.45999998</v>
      </c>
      <c r="F159" s="86">
        <f>D159/C159</f>
        <v>2.6492194090635457</v>
      </c>
    </row>
    <row r="160" spans="1:8" ht="33.75" customHeight="1">
      <c r="A160" s="68" t="s">
        <v>192</v>
      </c>
      <c r="B160" s="72" t="s">
        <v>165</v>
      </c>
      <c r="C160" s="70">
        <f>C163+C165+C171+C173+C167+C161+C169</f>
        <v>722279124.7800001</v>
      </c>
      <c r="D160" s="70">
        <f>D163+D165+D171+D173+D167+D161+D169</f>
        <v>790462959.8199999</v>
      </c>
      <c r="E160" s="70">
        <f>D160-C160</f>
        <v>68183835.03999984</v>
      </c>
      <c r="F160" s="84">
        <f>D160/C160</f>
        <v>1.094400949301654</v>
      </c>
      <c r="H160" s="4"/>
    </row>
    <row r="161" spans="1:6" ht="48.75" customHeight="1">
      <c r="A161" s="14" t="s">
        <v>209</v>
      </c>
      <c r="B161" s="28" t="s">
        <v>211</v>
      </c>
      <c r="C161" s="42">
        <f>C162</f>
        <v>20278065.08</v>
      </c>
      <c r="D161" s="42">
        <f>D162</f>
        <v>21163887.05</v>
      </c>
      <c r="E161" s="42">
        <f>D161-C161</f>
        <v>885821.9700000025</v>
      </c>
      <c r="F161" s="87">
        <f>F162</f>
        <v>1.0436837521975248</v>
      </c>
    </row>
    <row r="162" spans="1:6" ht="48.75" customHeight="1">
      <c r="A162" s="8" t="s">
        <v>210</v>
      </c>
      <c r="B162" s="27" t="s">
        <v>212</v>
      </c>
      <c r="C162" s="33">
        <v>20278065.08</v>
      </c>
      <c r="D162" s="33">
        <v>21163887.05</v>
      </c>
      <c r="E162" s="33">
        <f aca="true" t="shared" si="17" ref="E162:E174">D162-C162</f>
        <v>885821.9700000025</v>
      </c>
      <c r="F162" s="86">
        <f>D162/C162</f>
        <v>1.0436837521975248</v>
      </c>
    </row>
    <row r="163" spans="1:6" s="39" customFormat="1" ht="68.25" customHeight="1">
      <c r="A163" s="14" t="s">
        <v>193</v>
      </c>
      <c r="B163" s="28" t="s">
        <v>166</v>
      </c>
      <c r="C163" s="42">
        <f>C164</f>
        <v>23272333.1</v>
      </c>
      <c r="D163" s="42">
        <f>D164</f>
        <v>26518664.06</v>
      </c>
      <c r="E163" s="42">
        <f t="shared" si="17"/>
        <v>3246330.959999997</v>
      </c>
      <c r="F163" s="87">
        <f>F164</f>
        <v>1.1394931460481716</v>
      </c>
    </row>
    <row r="164" spans="1:6" s="39" customFormat="1" ht="56.25" customHeight="1">
      <c r="A164" s="8" t="s">
        <v>194</v>
      </c>
      <c r="B164" s="27" t="s">
        <v>167</v>
      </c>
      <c r="C164" s="33">
        <v>23272333.1</v>
      </c>
      <c r="D164" s="33">
        <v>26518664.06</v>
      </c>
      <c r="E164" s="33">
        <f t="shared" si="17"/>
        <v>3246330.959999997</v>
      </c>
      <c r="F164" s="86">
        <f>D164/C164</f>
        <v>1.1394931460481716</v>
      </c>
    </row>
    <row r="165" spans="1:6" s="39" customFormat="1" ht="91.5" customHeight="1">
      <c r="A165" s="14" t="s">
        <v>195</v>
      </c>
      <c r="B165" s="28" t="s">
        <v>168</v>
      </c>
      <c r="C165" s="42">
        <f>C166</f>
        <v>10177160.17</v>
      </c>
      <c r="D165" s="42">
        <f>D166</f>
        <v>9518677.79</v>
      </c>
      <c r="E165" s="42">
        <f t="shared" si="17"/>
        <v>-658482.3800000008</v>
      </c>
      <c r="F165" s="87">
        <f>F166</f>
        <v>0.9352980233188174</v>
      </c>
    </row>
    <row r="166" spans="1:6" s="39" customFormat="1" ht="84" customHeight="1">
      <c r="A166" s="8" t="s">
        <v>196</v>
      </c>
      <c r="B166" s="27" t="s">
        <v>169</v>
      </c>
      <c r="C166" s="33">
        <v>10177160.17</v>
      </c>
      <c r="D166" s="33">
        <v>9518677.79</v>
      </c>
      <c r="E166" s="33">
        <f t="shared" si="17"/>
        <v>-658482.3800000008</v>
      </c>
      <c r="F166" s="86">
        <f>D166/C166</f>
        <v>0.9352980233188174</v>
      </c>
    </row>
    <row r="167" spans="1:6" s="39" customFormat="1" ht="75" customHeight="1">
      <c r="A167" s="14" t="s">
        <v>215</v>
      </c>
      <c r="B167" s="74" t="s">
        <v>213</v>
      </c>
      <c r="C167" s="42">
        <f>C168</f>
        <v>2691</v>
      </c>
      <c r="D167" s="42">
        <f>D168</f>
        <v>52882</v>
      </c>
      <c r="E167" s="42">
        <f t="shared" si="17"/>
        <v>50191</v>
      </c>
      <c r="F167" s="87" t="str">
        <f>F168</f>
        <v>-</v>
      </c>
    </row>
    <row r="168" spans="1:6" s="39" customFormat="1" ht="66.75" customHeight="1">
      <c r="A168" s="8" t="s">
        <v>216</v>
      </c>
      <c r="B168" s="19" t="s">
        <v>214</v>
      </c>
      <c r="C168" s="33">
        <v>2691</v>
      </c>
      <c r="D168" s="33">
        <v>52882</v>
      </c>
      <c r="E168" s="42">
        <f t="shared" si="17"/>
        <v>50191</v>
      </c>
      <c r="F168" s="86" t="s">
        <v>145</v>
      </c>
    </row>
    <row r="169" spans="1:6" s="39" customFormat="1" ht="30" customHeight="1" hidden="1">
      <c r="A169" s="14" t="s">
        <v>233</v>
      </c>
      <c r="B169" s="74" t="s">
        <v>234</v>
      </c>
      <c r="C169" s="16">
        <f>C170</f>
        <v>0</v>
      </c>
      <c r="D169" s="16">
        <f>D170</f>
        <v>0</v>
      </c>
      <c r="E169" s="42">
        <f t="shared" si="17"/>
        <v>0</v>
      </c>
      <c r="F169" s="87" t="e">
        <f>F170</f>
        <v>#DIV/0!</v>
      </c>
    </row>
    <row r="170" spans="1:6" s="39" customFormat="1" ht="42" customHeight="1" hidden="1">
      <c r="A170" s="8" t="s">
        <v>235</v>
      </c>
      <c r="B170" s="19" t="s">
        <v>236</v>
      </c>
      <c r="C170" s="33">
        <v>0</v>
      </c>
      <c r="D170" s="33">
        <v>0</v>
      </c>
      <c r="E170" s="42">
        <f t="shared" si="17"/>
        <v>0</v>
      </c>
      <c r="F170" s="86" t="e">
        <f>D170/C170</f>
        <v>#DIV/0!</v>
      </c>
    </row>
    <row r="171" spans="1:6" s="39" customFormat="1" ht="32.25" customHeight="1">
      <c r="A171" s="14" t="s">
        <v>197</v>
      </c>
      <c r="B171" s="74" t="s">
        <v>170</v>
      </c>
      <c r="C171" s="42">
        <f>C172</f>
        <v>1592608.7</v>
      </c>
      <c r="D171" s="42">
        <f>D172</f>
        <v>1629578.41</v>
      </c>
      <c r="E171" s="42">
        <f t="shared" si="17"/>
        <v>36969.70999999996</v>
      </c>
      <c r="F171" s="87">
        <f>F172</f>
        <v>1.0232133040589317</v>
      </c>
    </row>
    <row r="172" spans="1:6" s="39" customFormat="1" ht="45.75" customHeight="1">
      <c r="A172" s="8" t="s">
        <v>198</v>
      </c>
      <c r="B172" s="19" t="s">
        <v>171</v>
      </c>
      <c r="C172" s="33">
        <v>1592608.7</v>
      </c>
      <c r="D172" s="33">
        <v>1629578.41</v>
      </c>
      <c r="E172" s="33">
        <f t="shared" si="17"/>
        <v>36969.70999999996</v>
      </c>
      <c r="F172" s="86">
        <f>D172/C172</f>
        <v>1.0232133040589317</v>
      </c>
    </row>
    <row r="173" spans="1:6" s="39" customFormat="1" ht="21.75" customHeight="1">
      <c r="A173" s="14" t="s">
        <v>217</v>
      </c>
      <c r="B173" s="28" t="s">
        <v>219</v>
      </c>
      <c r="C173" s="42">
        <f>C174</f>
        <v>666956266.73</v>
      </c>
      <c r="D173" s="42">
        <f>D174</f>
        <v>731579270.51</v>
      </c>
      <c r="E173" s="42">
        <f t="shared" si="17"/>
        <v>64623003.77999997</v>
      </c>
      <c r="F173" s="87">
        <f>F174</f>
        <v>1.0968924155954605</v>
      </c>
    </row>
    <row r="174" spans="1:6" s="39" customFormat="1" ht="21.75" customHeight="1">
      <c r="A174" s="8" t="s">
        <v>218</v>
      </c>
      <c r="B174" s="19" t="s">
        <v>220</v>
      </c>
      <c r="C174" s="33">
        <v>666956266.73</v>
      </c>
      <c r="D174" s="33">
        <v>731579270.51</v>
      </c>
      <c r="E174" s="33">
        <f t="shared" si="17"/>
        <v>64623003.77999997</v>
      </c>
      <c r="F174" s="86">
        <f>D174/C174</f>
        <v>1.0968924155954605</v>
      </c>
    </row>
    <row r="175" spans="1:7" s="39" customFormat="1" ht="24" customHeight="1">
      <c r="A175" s="68" t="s">
        <v>199</v>
      </c>
      <c r="B175" s="72" t="s">
        <v>172</v>
      </c>
      <c r="C175" s="70">
        <f>C176+C178+C184+C182+C180</f>
        <v>146570235.51</v>
      </c>
      <c r="D175" s="70">
        <f>D176+D178+D184+D182+D180</f>
        <v>91726401.44999999</v>
      </c>
      <c r="E175" s="70">
        <f>D175-C175</f>
        <v>-54843834.06</v>
      </c>
      <c r="F175" s="84">
        <f>D175/C175</f>
        <v>0.6258187491534856</v>
      </c>
      <c r="G175" s="56"/>
    </row>
    <row r="176" spans="1:6" s="39" customFormat="1" ht="89.25" customHeight="1">
      <c r="A176" s="14" t="s">
        <v>298</v>
      </c>
      <c r="B176" s="28" t="s">
        <v>299</v>
      </c>
      <c r="C176" s="16">
        <f>C177</f>
        <v>31962334.41</v>
      </c>
      <c r="D176" s="16">
        <f>D177</f>
        <v>33045775.11</v>
      </c>
      <c r="E176" s="16">
        <f>E177</f>
        <v>-1083440.6999999993</v>
      </c>
      <c r="F176" s="87">
        <f>D176/C176</f>
        <v>1.0338974208235874</v>
      </c>
    </row>
    <row r="177" spans="1:6" s="39" customFormat="1" ht="75" customHeight="1">
      <c r="A177" s="8" t="s">
        <v>300</v>
      </c>
      <c r="B177" s="19" t="s">
        <v>301</v>
      </c>
      <c r="C177" s="18">
        <v>31962334.41</v>
      </c>
      <c r="D177" s="18">
        <v>33045775.11</v>
      </c>
      <c r="E177" s="33">
        <f>C177-D177</f>
        <v>-1083440.6999999993</v>
      </c>
      <c r="F177" s="86">
        <f aca="true" t="shared" si="18" ref="F177:F193">D177/C177</f>
        <v>1.0338974208235874</v>
      </c>
    </row>
    <row r="178" spans="1:6" s="39" customFormat="1" ht="89.25" customHeight="1">
      <c r="A178" s="14" t="s">
        <v>302</v>
      </c>
      <c r="B178" s="28" t="s">
        <v>303</v>
      </c>
      <c r="C178" s="16">
        <f>C179</f>
        <v>36059626.4</v>
      </c>
      <c r="D178" s="16">
        <f>D179</f>
        <v>19184706.72</v>
      </c>
      <c r="E178" s="16">
        <f>E179</f>
        <v>16874919.68</v>
      </c>
      <c r="F178" s="87">
        <f t="shared" si="18"/>
        <v>0.5320273290463153</v>
      </c>
    </row>
    <row r="179" spans="1:6" s="39" customFormat="1" ht="89.25" customHeight="1">
      <c r="A179" s="8" t="s">
        <v>304</v>
      </c>
      <c r="B179" s="19" t="s">
        <v>305</v>
      </c>
      <c r="C179" s="18">
        <v>36059626.4</v>
      </c>
      <c r="D179" s="18">
        <v>19184706.72</v>
      </c>
      <c r="E179" s="33">
        <f>C179-D179</f>
        <v>16874919.68</v>
      </c>
      <c r="F179" s="86">
        <f t="shared" si="18"/>
        <v>0.5320273290463153</v>
      </c>
    </row>
    <row r="180" spans="1:6" s="39" customFormat="1" ht="45" customHeight="1">
      <c r="A180" s="14" t="s">
        <v>362</v>
      </c>
      <c r="B180" s="28" t="s">
        <v>363</v>
      </c>
      <c r="C180" s="16">
        <f>C181</f>
        <v>0</v>
      </c>
      <c r="D180" s="16">
        <f>D181</f>
        <v>5000000</v>
      </c>
      <c r="E180" s="16">
        <f>E181</f>
        <v>-5000000</v>
      </c>
      <c r="F180" s="87" t="s">
        <v>145</v>
      </c>
    </row>
    <row r="181" spans="1:6" s="39" customFormat="1" ht="45" customHeight="1">
      <c r="A181" s="8" t="s">
        <v>364</v>
      </c>
      <c r="B181" s="19" t="s">
        <v>365</v>
      </c>
      <c r="C181" s="18">
        <v>0</v>
      </c>
      <c r="D181" s="18">
        <v>5000000</v>
      </c>
      <c r="E181" s="33">
        <f>C181-D181</f>
        <v>-5000000</v>
      </c>
      <c r="F181" s="86" t="s">
        <v>145</v>
      </c>
    </row>
    <row r="182" spans="1:6" s="39" customFormat="1" ht="47.25" customHeight="1">
      <c r="A182" s="14" t="s">
        <v>341</v>
      </c>
      <c r="B182" s="28" t="s">
        <v>344</v>
      </c>
      <c r="C182" s="16">
        <f>C183</f>
        <v>50561193.05</v>
      </c>
      <c r="D182" s="16">
        <f>D183</f>
        <v>0</v>
      </c>
      <c r="E182" s="16">
        <f>E183</f>
        <v>50561193.05</v>
      </c>
      <c r="F182" s="87">
        <f>D182/C182</f>
        <v>0</v>
      </c>
    </row>
    <row r="183" spans="1:6" s="39" customFormat="1" ht="66" customHeight="1">
      <c r="A183" s="8" t="s">
        <v>342</v>
      </c>
      <c r="B183" s="19" t="s">
        <v>343</v>
      </c>
      <c r="C183" s="18">
        <v>50561193.05</v>
      </c>
      <c r="D183" s="18">
        <v>0</v>
      </c>
      <c r="E183" s="33">
        <f>C183-D183</f>
        <v>50561193.05</v>
      </c>
      <c r="F183" s="86">
        <f>D183/C183</f>
        <v>0</v>
      </c>
    </row>
    <row r="184" spans="1:6" s="75" customFormat="1" ht="25.5">
      <c r="A184" s="14" t="s">
        <v>259</v>
      </c>
      <c r="B184" s="28" t="s">
        <v>260</v>
      </c>
      <c r="C184" s="16">
        <f>C185</f>
        <v>27987081.65</v>
      </c>
      <c r="D184" s="16">
        <f>D185</f>
        <v>34495919.62</v>
      </c>
      <c r="E184" s="16">
        <f>E185</f>
        <v>-6508837.969999999</v>
      </c>
      <c r="F184" s="87">
        <f t="shared" si="18"/>
        <v>1.2325657977276099</v>
      </c>
    </row>
    <row r="185" spans="1:6" s="75" customFormat="1" ht="42" customHeight="1">
      <c r="A185" s="8" t="s">
        <v>261</v>
      </c>
      <c r="B185" s="19" t="s">
        <v>262</v>
      </c>
      <c r="C185" s="18">
        <v>27987081.65</v>
      </c>
      <c r="D185" s="18">
        <v>34495919.62</v>
      </c>
      <c r="E185" s="33">
        <f>C185-D185</f>
        <v>-6508837.969999999</v>
      </c>
      <c r="F185" s="86">
        <f t="shared" si="18"/>
        <v>1.2325657977276099</v>
      </c>
    </row>
    <row r="186" spans="1:6" s="39" customFormat="1" ht="28.5" customHeight="1">
      <c r="A186" s="68" t="s">
        <v>200</v>
      </c>
      <c r="B186" s="76" t="s">
        <v>182</v>
      </c>
      <c r="C186" s="70">
        <f aca="true" t="shared" si="19" ref="C186:E187">C187</f>
        <v>-38.6</v>
      </c>
      <c r="D186" s="70">
        <f t="shared" si="19"/>
        <v>0</v>
      </c>
      <c r="E186" s="45">
        <f t="shared" si="19"/>
        <v>-38.6</v>
      </c>
      <c r="F186" s="88">
        <f t="shared" si="18"/>
        <v>0</v>
      </c>
    </row>
    <row r="187" spans="1:6" s="39" customFormat="1" ht="33.75" customHeight="1">
      <c r="A187" s="14" t="s">
        <v>201</v>
      </c>
      <c r="B187" s="28" t="s">
        <v>183</v>
      </c>
      <c r="C187" s="16">
        <f t="shared" si="19"/>
        <v>-38.6</v>
      </c>
      <c r="D187" s="16">
        <f t="shared" si="19"/>
        <v>0</v>
      </c>
      <c r="E187" s="16">
        <f t="shared" si="19"/>
        <v>-38.6</v>
      </c>
      <c r="F187" s="86">
        <f t="shared" si="18"/>
        <v>0</v>
      </c>
    </row>
    <row r="188" spans="1:6" s="39" customFormat="1" ht="30.75" customHeight="1">
      <c r="A188" s="8" t="s">
        <v>202</v>
      </c>
      <c r="B188" s="27" t="s">
        <v>183</v>
      </c>
      <c r="C188" s="33">
        <v>-38.6</v>
      </c>
      <c r="D188" s="33">
        <v>0</v>
      </c>
      <c r="E188" s="33">
        <f>C188-D188</f>
        <v>-38.6</v>
      </c>
      <c r="F188" s="86">
        <f t="shared" si="18"/>
        <v>0</v>
      </c>
    </row>
    <row r="189" spans="1:6" ht="69" customHeight="1">
      <c r="A189" s="68" t="s">
        <v>173</v>
      </c>
      <c r="B189" s="76" t="s">
        <v>174</v>
      </c>
      <c r="C189" s="70">
        <f>C190</f>
        <v>235825.73</v>
      </c>
      <c r="D189" s="70">
        <f>D190</f>
        <v>1044664.46</v>
      </c>
      <c r="E189" s="70">
        <f aca="true" t="shared" si="20" ref="E189:E199">D189-C189</f>
        <v>808838.73</v>
      </c>
      <c r="F189" s="84">
        <f t="shared" si="18"/>
        <v>4.42981544041017</v>
      </c>
    </row>
    <row r="190" spans="1:6" ht="40.5" customHeight="1">
      <c r="A190" s="41" t="s">
        <v>203</v>
      </c>
      <c r="B190" s="77" t="s">
        <v>175</v>
      </c>
      <c r="C190" s="42">
        <f>C191</f>
        <v>235825.73</v>
      </c>
      <c r="D190" s="42">
        <f>D191</f>
        <v>1044664.46</v>
      </c>
      <c r="E190" s="42">
        <f t="shared" si="20"/>
        <v>808838.73</v>
      </c>
      <c r="F190" s="86">
        <f t="shared" si="18"/>
        <v>4.42981544041017</v>
      </c>
    </row>
    <row r="191" spans="1:6" ht="30.75" customHeight="1">
      <c r="A191" s="37" t="s">
        <v>204</v>
      </c>
      <c r="B191" s="38" t="s">
        <v>176</v>
      </c>
      <c r="C191" s="33">
        <f>C192+C193</f>
        <v>235825.73</v>
      </c>
      <c r="D191" s="33">
        <f>D192+D193</f>
        <v>1044664.46</v>
      </c>
      <c r="E191" s="33">
        <f t="shared" si="20"/>
        <v>808838.73</v>
      </c>
      <c r="F191" s="86">
        <f t="shared" si="18"/>
        <v>4.42981544041017</v>
      </c>
    </row>
    <row r="192" spans="1:6" s="22" customFormat="1" ht="47.25" customHeight="1">
      <c r="A192" s="8" t="s">
        <v>205</v>
      </c>
      <c r="B192" s="27" t="s">
        <v>177</v>
      </c>
      <c r="C192" s="18">
        <v>0</v>
      </c>
      <c r="D192" s="18">
        <v>908569.1</v>
      </c>
      <c r="E192" s="42">
        <f t="shared" si="20"/>
        <v>908569.1</v>
      </c>
      <c r="F192" s="86" t="s">
        <v>145</v>
      </c>
    </row>
    <row r="193" spans="1:6" s="22" customFormat="1" ht="47.25" customHeight="1">
      <c r="A193" s="8" t="s">
        <v>263</v>
      </c>
      <c r="B193" s="27" t="s">
        <v>264</v>
      </c>
      <c r="C193" s="18">
        <v>235825.73</v>
      </c>
      <c r="D193" s="18">
        <v>136095.36</v>
      </c>
      <c r="E193" s="33">
        <f t="shared" si="20"/>
        <v>-99730.37000000002</v>
      </c>
      <c r="F193" s="86">
        <f t="shared" si="18"/>
        <v>0.5771014044989916</v>
      </c>
    </row>
    <row r="194" spans="1:6" ht="42.75" customHeight="1">
      <c r="A194" s="68" t="s">
        <v>206</v>
      </c>
      <c r="B194" s="76" t="s">
        <v>178</v>
      </c>
      <c r="C194" s="70">
        <f>C195</f>
        <v>-3466930.53</v>
      </c>
      <c r="D194" s="70">
        <f>D195</f>
        <v>-7698527.37</v>
      </c>
      <c r="E194" s="70">
        <f t="shared" si="20"/>
        <v>-4231596.84</v>
      </c>
      <c r="F194" s="81">
        <f>D194/C194</f>
        <v>2.2205600323926884</v>
      </c>
    </row>
    <row r="195" spans="1:6" ht="55.5" customHeight="1">
      <c r="A195" s="37" t="s">
        <v>207</v>
      </c>
      <c r="B195" s="38" t="s">
        <v>179</v>
      </c>
      <c r="C195" s="33">
        <f>C196+C197+C198</f>
        <v>-3466930.53</v>
      </c>
      <c r="D195" s="33">
        <f>D196+D197+D198</f>
        <v>-7698527.37</v>
      </c>
      <c r="E195" s="33">
        <f t="shared" si="20"/>
        <v>-4231596.84</v>
      </c>
      <c r="F195" s="62">
        <f>D195/C195</f>
        <v>2.2205600323926884</v>
      </c>
    </row>
    <row r="196" spans="1:6" ht="87.75" customHeight="1">
      <c r="A196" s="37" t="s">
        <v>331</v>
      </c>
      <c r="B196" s="38" t="s">
        <v>332</v>
      </c>
      <c r="C196" s="33">
        <v>0</v>
      </c>
      <c r="D196" s="33">
        <v>-292892.55</v>
      </c>
      <c r="E196" s="33">
        <f>C196-D196</f>
        <v>292892.55</v>
      </c>
      <c r="F196" s="62" t="s">
        <v>145</v>
      </c>
    </row>
    <row r="197" spans="1:6" ht="82.5" customHeight="1">
      <c r="A197" s="37" t="s">
        <v>333</v>
      </c>
      <c r="B197" s="38" t="s">
        <v>334</v>
      </c>
      <c r="C197" s="33">
        <v>0</v>
      </c>
      <c r="D197" s="33">
        <v>-124347.12</v>
      </c>
      <c r="E197" s="33">
        <f>C197-D197</f>
        <v>124347.12</v>
      </c>
      <c r="F197" s="62" t="s">
        <v>145</v>
      </c>
    </row>
    <row r="198" spans="1:6" ht="58.5" customHeight="1">
      <c r="A198" s="8" t="s">
        <v>208</v>
      </c>
      <c r="B198" s="27" t="s">
        <v>180</v>
      </c>
      <c r="C198" s="18">
        <v>-3466930.53</v>
      </c>
      <c r="D198" s="18">
        <v>-7281287.7</v>
      </c>
      <c r="E198" s="33">
        <f t="shared" si="20"/>
        <v>-3814357.1700000004</v>
      </c>
      <c r="F198" s="62">
        <f>D198/C198</f>
        <v>2.100211595529144</v>
      </c>
    </row>
    <row r="199" spans="1:6" s="75" customFormat="1" ht="27" customHeight="1">
      <c r="A199" s="78" t="s">
        <v>181</v>
      </c>
      <c r="B199" s="79"/>
      <c r="C199" s="80">
        <f>C10+C132</f>
        <v>2193062404.26</v>
      </c>
      <c r="D199" s="80">
        <f>D10+D132</f>
        <v>2423006140.41</v>
      </c>
      <c r="E199" s="80">
        <f t="shared" si="20"/>
        <v>229943736.14999962</v>
      </c>
      <c r="F199" s="85">
        <f>D199/C199</f>
        <v>1.1048505212178807</v>
      </c>
    </row>
    <row r="201" spans="1:6" ht="23.25" customHeight="1">
      <c r="A201" s="92"/>
      <c r="B201" s="92"/>
      <c r="C201" s="92"/>
      <c r="D201" s="92"/>
      <c r="E201" s="92"/>
      <c r="F201" s="92"/>
    </row>
    <row r="203" spans="3:4" ht="12.75">
      <c r="C203" s="12"/>
      <c r="D203" s="12"/>
    </row>
    <row r="204" spans="3:4" ht="12.75">
      <c r="C204" s="12"/>
      <c r="D204" s="12"/>
    </row>
  </sheetData>
  <sheetProtection/>
  <mergeCells count="6">
    <mergeCell ref="A6:E6"/>
    <mergeCell ref="B1:C1"/>
    <mergeCell ref="B2:C2"/>
    <mergeCell ref="B3:C3"/>
    <mergeCell ref="A4:F4"/>
    <mergeCell ref="A201:F201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2022-07-14T08:22:11Z</cp:lastPrinted>
  <dcterms:created xsi:type="dcterms:W3CDTF">2003-08-14T15:25:08Z</dcterms:created>
  <dcterms:modified xsi:type="dcterms:W3CDTF">2022-10-10T08:05:10Z</dcterms:modified>
  <cp:category/>
  <cp:version/>
  <cp:contentType/>
  <cp:contentStatus/>
</cp:coreProperties>
</file>