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<sst xmlns="http://schemas.openxmlformats.org/spreadsheetml/2006/main" count="658" uniqueCount="153">
  <si>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</si>
  <si>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</si>
  <si>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</si>
  <si>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</si>
  <si>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</si>
  <si>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</si>
  <si>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</si>
  <si>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</si>
  <si>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</si>
  <si>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</si>
  <si>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</si>
  <si>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</si>
  <si>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</si>
  <si>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</si>
  <si>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</si>
  <si>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</si>
  <si>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</si>
  <si>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</si>
  <si>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</si>
  <si>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</si>
  <si>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</si>
  <si>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</si>
  <si>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</si>
  <si>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</si>
  <si>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</si>
  <si>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</si>
  <si>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</si>
  <si>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</si>
  <si>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</si>
  <si>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</si>
  <si>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</si>
  <si>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</si>
  <si>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</si>
  <si>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</si>
  <si>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</si>
  <si>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</si>
  <si>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</si>
  <si>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</si>
  <si>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</si>
  <si>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</si>
  <si>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</si>
  <si>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</si>
  <si>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</si>
  <si>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</si>
  <si>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</si>
  <si>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</si>
  <si>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</si>
  <si>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</si>
  <si>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</si>
  <si>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</si>
  <si>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</si>
  <si>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</si>
  <si>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</si>
  <si>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</si>
  <si>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</si>
  <si>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</si>
  <si>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</si>
  <si>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</si>
  <si>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</si>
  <si>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</si>
  <si>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</si>
  <si>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</si>
  <si>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</si>
  <si>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</si>
  <si>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</si>
  <si>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</si>
  <si>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</si>
  <si>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</si>
  <si>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</si>
  <si>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</si>
  <si>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</si>
  <si>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</si>
  <si>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</si>
  <si>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</si>
  <si>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</si>
  <si>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</si>
  <si>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</si>
  <si>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</si>
  <si>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</si>
  <si>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</si>
  <si>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</si>
  <si>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</si>
  <si>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</si>
  <si>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</si>
  <si>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</si>
  <si>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</si>
  <si>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</si>
  <si>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</si>
  <si>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</si>
  <si>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</si>
  <si>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</si>
  <si>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</si>
  <si>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</si>
  <si>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Сводный отчет по муниципальным программам  ЗАТО Александровск  за  2014 год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</si>
  <si>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</si>
  <si>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</si>
  <si>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</si>
  <si>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</si>
  <si>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</si>
  <si>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</si>
  <si>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</si>
  <si>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</si>
  <si>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</si>
  <si>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</si>
  <si>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</si>
  <si>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</si>
  <si>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</si>
  <si>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</si>
  <si>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</si>
  <si>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</si>
  <si>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</si>
  <si>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</si>
  <si>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</si>
  <si>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</si>
  <si>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</si>
  <si>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</si>
  <si>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</si>
  <si>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</si>
  <si>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</si>
  <si>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</si>
  <si>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</si>
  <si>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</si>
  <si>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</si>
  <si>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</si>
  <si>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</si>
  <si>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</si>
  <si>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</si>
  <si>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</si>
  <si>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</si>
  <si>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</si>
  <si>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</si>
  <si>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</si>
  <si>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</si>
  <si>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</si>
  <si>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</si>
  <si>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</si>
  <si>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</si>
  <si>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</si>
  <si>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</si>
  <si>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</si>
  <si>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</si>
  <si>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</si>
  <si>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</si>
  <si>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t>В соответствии с заключенными муниципальными контрактами: от 29.12.2014 с ООО «СК Славяне» на ремонтные работы подвальных помещений и входной группы АСС г.Полярный срок выполнение работ – 04 февраля 2015 года, от 30.12.2014 с ЗАО «АРТСтроймонтаж» на ремонтные работы по ремонту гаража АСС в г.Гаджиево срок выполнение работ – 30 января 2015 года.  Оплата за выполненные работы будет произведена после подписания акта выполненных работ в 2015 году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</si>
  <si>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</si>
  <si>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 xml:space="preserve">Мероприятие 2.1. не выполнено в связи с недостатком финансовых средств. Данное мероприятие планируется реализовать в 2015 финансовом году. Мероприятие 3.1. не выполнен по причине недостающих архивных сведений о погибших. Поиски утерянного воинского захоронения продолжаются.   </t>
  </si>
  <si>
    <t xml:space="preserve">МКУ «ОКС ЗАТО Александровск» заключен муниципальный контракт с ООО "ФортунаСтройСервис" на капитальный ремонт внутренних помещений по адресу: г.Полярный, ул.Советская, д.8 на сумму 1 202 512,21 руб. Срок исполнения работ 30.12.2014. В связи с тем, что подрядная организация не приступила к выполнению работ, муниципальный контракт расторгнут в одностороннем порядке. </t>
  </si>
  <si>
    <t>Неполное освоение финансовых средств связано с тем, что муниципальные служащие, которые планировались к прохождению курсов повышения квалификации, уволились по собственному желанию в течение 2014 года.</t>
  </si>
  <si>
    <t xml:space="preserve">Мероприятия 1.1. и 1.2 выполнены частично в связи с  отставанием от утвержденного графика производства работ из-за затруднения взрывных работ в жилом районе                                                                                                                  и недопустимо низкой температуры для кирпичной кладки в декабре 2014 года. </t>
  </si>
  <si>
    <t xml:space="preserve">По мероприятию 2.4. неполное освоение финансовых средств связано с тем, что 26 декабря 2014 года              МКУ «Служба городского хозяйства ЗАТО Александровск» и ООО "Эко Дом" по взаимному соглашению сторон расторгли муниципальный контракт от 09.12.2014 № 172-ЗВ на замену водоподгревателей </t>
  </si>
  <si>
    <t xml:space="preserve">Расходы были запланированы на содержание с 01 августа 2014 года МБУ "МФЦ ЗАТО Александровск". Учреждение зарегистрировано в ИФНС 15.10.2014, начало функционировать с 06.11.2014 </t>
  </si>
  <si>
    <t>Мероприятия 5.1. выполнено частично, мероприятие 5.4. невыполнено в связи с тем, что УМС администрации на здания ДОФов не оформлены  правоустанавливающие документы. Без указанных документов невозможна регистрация права на владение зданиями.</t>
  </si>
  <si>
    <t>Приложение № 1 к Сводному отчету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</si>
</sst>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_р_.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5" fontId="3" fillId="33" borderId="16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5" fontId="2" fillId="33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2" fillId="0" borderId="10" xfId="53" applyNumberFormat="1" applyFont="1" applyFill="1" applyBorder="1" applyAlignment="1">
      <alignment vertical="center"/>
      <protection/>
    </xf>
    <xf numFmtId="165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65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center"/>
    </xf>
    <xf numFmtId="0" fontId="2" fillId="0" borderId="27" xfId="0" applyFont="1" applyFill="1" applyBorder="1" applyAlignment="1">
      <alignment horizontal="justify" vertical="center"/>
    </xf>
    <xf numFmtId="0" fontId="2" fillId="0" borderId="30" xfId="0" applyFont="1" applyFill="1" applyBorder="1" applyAlignment="1">
      <alignment horizontal="justify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justify" vertical="center" wrapText="1"/>
    </xf>
    <xf numFmtId="0" fontId="6" fillId="0" borderId="25" xfId="0" applyNumberFormat="1" applyFont="1" applyFill="1" applyBorder="1" applyAlignment="1">
      <alignment horizontal="justify" vertical="center" wrapText="1"/>
    </xf>
    <xf numFmtId="0" fontId="6" fillId="0" borderId="28" xfId="0" applyNumberFormat="1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/>
    </xf>
    <xf numFmtId="0" fontId="6" fillId="0" borderId="25" xfId="0" applyFont="1" applyBorder="1" applyAlignment="1">
      <alignment horizontal="justify" vertical="center"/>
    </xf>
    <xf numFmtId="0" fontId="6" fillId="0" borderId="28" xfId="0" applyFont="1" applyBorder="1" applyAlignment="1">
      <alignment horizontal="justify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1"/>
  <sheetViews>
    <sheetView tabSelected="1" zoomScale="75" zoomScaleNormal="75" zoomScalePageLayoutView="0" workbookViewId="0" topLeftCell="A1">
      <pane xSplit="5" ySplit="4" topLeftCell="F30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:H2"/>
    </sheetView>
  </sheetViews>
  <sheetFormatPr defaultColWidth="9.00390625" defaultRowHeight="12.75"/>
  <cols>
    <col min="1" max="1" width="5.625" style="1" customWidth="1"/>
    <col min="2" max="2" width="32.25390625" style="1" customWidth="1"/>
    <col min="3" max="3" width="14.375" style="1" customWidth="1"/>
    <col min="4" max="4" width="15.125" style="1" customWidth="1"/>
    <col min="5" max="5" width="18.62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6:8" ht="15.75">
      <c r="F1" s="200" t="s">
        <v>152</v>
      </c>
      <c r="G1" s="200"/>
      <c r="H1" s="200"/>
    </row>
    <row r="2" spans="1:8" ht="28.5" customHeight="1">
      <c r="A2" s="147" t="s">
        <v>93</v>
      </c>
      <c r="B2" s="147"/>
      <c r="C2" s="147"/>
      <c r="D2" s="147"/>
      <c r="E2" s="147"/>
      <c r="F2" s="147"/>
      <c r="G2" s="147"/>
      <c r="H2" s="147"/>
    </row>
    <row r="3" spans="1:8" ht="29.25" customHeight="1">
      <c r="A3" s="110" t="s">
        <v>0</v>
      </c>
      <c r="B3" s="110" t="s">
        <v>31</v>
      </c>
      <c r="C3" s="110" t="s">
        <v>94</v>
      </c>
      <c r="D3" s="111" t="s">
        <v>29</v>
      </c>
      <c r="E3" s="111"/>
      <c r="F3" s="111"/>
      <c r="G3" s="110" t="s">
        <v>96</v>
      </c>
      <c r="H3" s="110" t="s">
        <v>24</v>
      </c>
    </row>
    <row r="4" spans="1:8" ht="50.25" customHeight="1">
      <c r="A4" s="110"/>
      <c r="B4" s="110"/>
      <c r="C4" s="110"/>
      <c r="D4" s="7" t="s">
        <v>23</v>
      </c>
      <c r="E4" s="7" t="s">
        <v>95</v>
      </c>
      <c r="F4" s="7" t="s">
        <v>142</v>
      </c>
      <c r="G4" s="110"/>
      <c r="H4" s="110"/>
    </row>
    <row r="5" spans="1:8" ht="16.5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31.5" customHeight="1">
      <c r="A6" s="154" t="s">
        <v>1</v>
      </c>
      <c r="B6" s="151" t="s">
        <v>97</v>
      </c>
      <c r="C6" s="157" t="s">
        <v>12</v>
      </c>
      <c r="D6" s="9" t="s">
        <v>21</v>
      </c>
      <c r="E6" s="10">
        <f>SUM(E7:E10)</f>
        <v>12333282.07</v>
      </c>
      <c r="F6" s="10">
        <f>SUM(F7:F10)</f>
        <v>12332333.91</v>
      </c>
      <c r="G6" s="11">
        <f>F6/E6*100</f>
        <v>99.9923121842619</v>
      </c>
      <c r="H6" s="148"/>
    </row>
    <row r="7" spans="1:8" ht="31.5" customHeight="1">
      <c r="A7" s="155"/>
      <c r="B7" s="152"/>
      <c r="C7" s="158"/>
      <c r="D7" s="12" t="s">
        <v>18</v>
      </c>
      <c r="E7" s="13">
        <f aca="true" t="shared" si="0" ref="E7:F10">E12+E17</f>
        <v>12333282.07</v>
      </c>
      <c r="F7" s="13">
        <f t="shared" si="0"/>
        <v>12332333.91</v>
      </c>
      <c r="G7" s="14">
        <f>F7/E7*100</f>
        <v>99.9923121842619</v>
      </c>
      <c r="H7" s="149"/>
    </row>
    <row r="8" spans="1:8" ht="22.5" customHeight="1">
      <c r="A8" s="155"/>
      <c r="B8" s="152"/>
      <c r="C8" s="158"/>
      <c r="D8" s="12" t="s">
        <v>19</v>
      </c>
      <c r="E8" s="13">
        <f t="shared" si="0"/>
        <v>0</v>
      </c>
      <c r="F8" s="13">
        <f t="shared" si="0"/>
        <v>0</v>
      </c>
      <c r="G8" s="14">
        <v>0</v>
      </c>
      <c r="H8" s="149"/>
    </row>
    <row r="9" spans="1:8" ht="31.5" customHeight="1">
      <c r="A9" s="155"/>
      <c r="B9" s="152"/>
      <c r="C9" s="158"/>
      <c r="D9" s="12" t="s">
        <v>20</v>
      </c>
      <c r="E9" s="13">
        <f t="shared" si="0"/>
        <v>0</v>
      </c>
      <c r="F9" s="13">
        <f t="shared" si="0"/>
        <v>0</v>
      </c>
      <c r="G9" s="14">
        <v>0</v>
      </c>
      <c r="H9" s="149"/>
    </row>
    <row r="10" spans="1:8" ht="31.5" customHeight="1" thickBot="1">
      <c r="A10" s="156"/>
      <c r="B10" s="153"/>
      <c r="C10" s="159"/>
      <c r="D10" s="75" t="s">
        <v>22</v>
      </c>
      <c r="E10" s="76">
        <f>E15+E20</f>
        <v>0</v>
      </c>
      <c r="F10" s="76">
        <f t="shared" si="0"/>
        <v>0</v>
      </c>
      <c r="G10" s="15">
        <v>0</v>
      </c>
      <c r="H10" s="150"/>
    </row>
    <row r="11" spans="1:8" ht="27" customHeight="1">
      <c r="A11" s="16" t="s">
        <v>34</v>
      </c>
      <c r="B11" s="98" t="s">
        <v>98</v>
      </c>
      <c r="C11" s="17"/>
      <c r="D11" s="18" t="s">
        <v>21</v>
      </c>
      <c r="E11" s="19">
        <f>SUM(E12:E15)</f>
        <v>10151679</v>
      </c>
      <c r="F11" s="19">
        <f>SUM(F12:F15)</f>
        <v>10151679</v>
      </c>
      <c r="G11" s="20">
        <f>F11/E11*100</f>
        <v>100</v>
      </c>
      <c r="H11" s="201"/>
    </row>
    <row r="12" spans="1:8" ht="27" customHeight="1">
      <c r="A12" s="16"/>
      <c r="B12" s="98"/>
      <c r="C12" s="17"/>
      <c r="D12" s="21" t="s">
        <v>18</v>
      </c>
      <c r="E12" s="22">
        <v>10151679</v>
      </c>
      <c r="F12" s="22">
        <v>10151679</v>
      </c>
      <c r="G12" s="23">
        <f>F12/E12*100</f>
        <v>100</v>
      </c>
      <c r="H12" s="119"/>
    </row>
    <row r="13" spans="1:8" ht="21" customHeight="1">
      <c r="A13" s="16"/>
      <c r="B13" s="98"/>
      <c r="C13" s="17"/>
      <c r="D13" s="21" t="s">
        <v>19</v>
      </c>
      <c r="E13" s="22">
        <v>0</v>
      </c>
      <c r="F13" s="22">
        <v>0</v>
      </c>
      <c r="G13" s="23">
        <v>0</v>
      </c>
      <c r="H13" s="119"/>
    </row>
    <row r="14" spans="1:8" ht="27" customHeight="1">
      <c r="A14" s="16"/>
      <c r="B14" s="98"/>
      <c r="C14" s="17"/>
      <c r="D14" s="21" t="s">
        <v>20</v>
      </c>
      <c r="E14" s="22">
        <v>0</v>
      </c>
      <c r="F14" s="22">
        <v>0</v>
      </c>
      <c r="G14" s="23">
        <v>0</v>
      </c>
      <c r="H14" s="119"/>
    </row>
    <row r="15" spans="1:8" ht="21.75" customHeight="1">
      <c r="A15" s="24"/>
      <c r="B15" s="103"/>
      <c r="C15" s="25"/>
      <c r="D15" s="21" t="s">
        <v>22</v>
      </c>
      <c r="E15" s="22">
        <v>0</v>
      </c>
      <c r="F15" s="22">
        <v>0</v>
      </c>
      <c r="G15" s="23">
        <v>0</v>
      </c>
      <c r="H15" s="120"/>
    </row>
    <row r="16" spans="1:8" ht="21.75" customHeight="1">
      <c r="A16" s="26" t="s">
        <v>35</v>
      </c>
      <c r="B16" s="102" t="s">
        <v>99</v>
      </c>
      <c r="C16" s="27"/>
      <c r="D16" s="12" t="s">
        <v>21</v>
      </c>
      <c r="E16" s="13">
        <f>SUM(E17:E20)</f>
        <v>2181603.07</v>
      </c>
      <c r="F16" s="13">
        <f>SUM(F17:F20)</f>
        <v>2180654.91</v>
      </c>
      <c r="G16" s="14">
        <f>F16/E16*100</f>
        <v>99.95653838165896</v>
      </c>
      <c r="H16" s="104"/>
    </row>
    <row r="17" spans="1:8" ht="21.75" customHeight="1">
      <c r="A17" s="28"/>
      <c r="B17" s="98"/>
      <c r="C17" s="17"/>
      <c r="D17" s="21" t="s">
        <v>18</v>
      </c>
      <c r="E17" s="22">
        <v>2181603.07</v>
      </c>
      <c r="F17" s="22">
        <v>2180654.91</v>
      </c>
      <c r="G17" s="23">
        <f>F17/E17*100</f>
        <v>99.95653838165896</v>
      </c>
      <c r="H17" s="105"/>
    </row>
    <row r="18" spans="1:8" ht="21.75" customHeight="1">
      <c r="A18" s="28"/>
      <c r="B18" s="98"/>
      <c r="C18" s="17"/>
      <c r="D18" s="21" t="s">
        <v>19</v>
      </c>
      <c r="E18" s="22">
        <v>0</v>
      </c>
      <c r="F18" s="22">
        <v>0</v>
      </c>
      <c r="G18" s="23">
        <v>0</v>
      </c>
      <c r="H18" s="105"/>
    </row>
    <row r="19" spans="1:8" ht="21.75" customHeight="1">
      <c r="A19" s="28"/>
      <c r="B19" s="98"/>
      <c r="C19" s="17"/>
      <c r="D19" s="21" t="s">
        <v>20</v>
      </c>
      <c r="E19" s="22">
        <v>0</v>
      </c>
      <c r="F19" s="22">
        <v>0</v>
      </c>
      <c r="G19" s="23">
        <v>0</v>
      </c>
      <c r="H19" s="105"/>
    </row>
    <row r="20" spans="1:8" ht="21.75" customHeight="1" thickBot="1">
      <c r="A20" s="29"/>
      <c r="B20" s="99"/>
      <c r="C20" s="30"/>
      <c r="D20" s="31" t="s">
        <v>22</v>
      </c>
      <c r="E20" s="32">
        <v>0</v>
      </c>
      <c r="F20" s="32">
        <v>0</v>
      </c>
      <c r="G20" s="33">
        <v>0</v>
      </c>
      <c r="H20" s="163"/>
    </row>
    <row r="21" spans="1:8" ht="15.75">
      <c r="A21" s="34"/>
      <c r="B21" s="34"/>
      <c r="C21" s="35"/>
      <c r="D21" s="35"/>
      <c r="E21" s="36"/>
      <c r="F21" s="36"/>
      <c r="G21" s="37"/>
      <c r="H21" s="38" t="s">
        <v>80</v>
      </c>
    </row>
    <row r="22" spans="1:8" ht="20.25" customHeight="1">
      <c r="A22" s="110" t="s">
        <v>0</v>
      </c>
      <c r="B22" s="110" t="s">
        <v>31</v>
      </c>
      <c r="C22" s="110" t="s">
        <v>94</v>
      </c>
      <c r="D22" s="111" t="s">
        <v>29</v>
      </c>
      <c r="E22" s="111"/>
      <c r="F22" s="111"/>
      <c r="G22" s="110" t="s">
        <v>96</v>
      </c>
      <c r="H22" s="110" t="s">
        <v>24</v>
      </c>
    </row>
    <row r="23" spans="1:8" ht="48" customHeight="1">
      <c r="A23" s="110"/>
      <c r="B23" s="110"/>
      <c r="C23" s="110"/>
      <c r="D23" s="7" t="s">
        <v>23</v>
      </c>
      <c r="E23" s="7" t="s">
        <v>95</v>
      </c>
      <c r="F23" s="7" t="s">
        <v>142</v>
      </c>
      <c r="G23" s="110"/>
      <c r="H23" s="110"/>
    </row>
    <row r="24" spans="1:8" ht="16.5" thickBot="1">
      <c r="A24" s="8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</row>
    <row r="25" spans="1:8" ht="15.75">
      <c r="A25" s="160" t="s">
        <v>2</v>
      </c>
      <c r="B25" s="140" t="s">
        <v>100</v>
      </c>
      <c r="C25" s="124" t="s">
        <v>25</v>
      </c>
      <c r="D25" s="9" t="s">
        <v>21</v>
      </c>
      <c r="E25" s="10">
        <f>SUM(E26:E29)</f>
        <v>51514237.41</v>
      </c>
      <c r="F25" s="10">
        <f>SUM(F26:F29)</f>
        <v>49050415.15</v>
      </c>
      <c r="G25" s="11">
        <f>F25/E25*100</f>
        <v>95.21720133331195</v>
      </c>
      <c r="H25" s="136"/>
    </row>
    <row r="26" spans="1:8" ht="15.75">
      <c r="A26" s="161"/>
      <c r="B26" s="138"/>
      <c r="C26" s="125"/>
      <c r="D26" s="12" t="s">
        <v>18</v>
      </c>
      <c r="E26" s="13">
        <f>E31+E36+E41</f>
        <v>51514237.41</v>
      </c>
      <c r="F26" s="13">
        <f>F31+F36+F41</f>
        <v>49050415.15</v>
      </c>
      <c r="G26" s="14">
        <f>F26/E26*100</f>
        <v>95.21720133331195</v>
      </c>
      <c r="H26" s="113"/>
    </row>
    <row r="27" spans="1:8" ht="15.75">
      <c r="A27" s="161"/>
      <c r="B27" s="138"/>
      <c r="C27" s="125"/>
      <c r="D27" s="12" t="s">
        <v>19</v>
      </c>
      <c r="E27" s="13">
        <f aca="true" t="shared" si="1" ref="E27:F29">E32+E37+E42</f>
        <v>0</v>
      </c>
      <c r="F27" s="13">
        <f t="shared" si="1"/>
        <v>0</v>
      </c>
      <c r="G27" s="14">
        <v>0</v>
      </c>
      <c r="H27" s="113"/>
    </row>
    <row r="28" spans="1:8" ht="15.75">
      <c r="A28" s="161"/>
      <c r="B28" s="138"/>
      <c r="C28" s="125"/>
      <c r="D28" s="12" t="s">
        <v>20</v>
      </c>
      <c r="E28" s="13">
        <f t="shared" si="1"/>
        <v>0</v>
      </c>
      <c r="F28" s="13">
        <f t="shared" si="1"/>
        <v>0</v>
      </c>
      <c r="G28" s="14">
        <v>0</v>
      </c>
      <c r="H28" s="113"/>
    </row>
    <row r="29" spans="1:8" ht="15.75">
      <c r="A29" s="171"/>
      <c r="B29" s="139"/>
      <c r="C29" s="134"/>
      <c r="D29" s="12" t="s">
        <v>22</v>
      </c>
      <c r="E29" s="13">
        <f t="shared" si="1"/>
        <v>0</v>
      </c>
      <c r="F29" s="13">
        <f t="shared" si="1"/>
        <v>0</v>
      </c>
      <c r="G29" s="14">
        <v>0</v>
      </c>
      <c r="H29" s="113"/>
    </row>
    <row r="30" spans="1:8" ht="15.75">
      <c r="A30" s="16" t="s">
        <v>36</v>
      </c>
      <c r="B30" s="98" t="s">
        <v>101</v>
      </c>
      <c r="C30" s="17"/>
      <c r="D30" s="18" t="s">
        <v>21</v>
      </c>
      <c r="E30" s="19">
        <f>SUM(E31:E34)</f>
        <v>1296119.41</v>
      </c>
      <c r="F30" s="19">
        <f>SUM(F31:F34)</f>
        <v>1279169.41</v>
      </c>
      <c r="G30" s="20">
        <f>F30/E30*100</f>
        <v>98.69225012223218</v>
      </c>
      <c r="H30" s="104"/>
    </row>
    <row r="31" spans="1:8" ht="15.75">
      <c r="A31" s="16"/>
      <c r="B31" s="98"/>
      <c r="C31" s="17"/>
      <c r="D31" s="21" t="s">
        <v>18</v>
      </c>
      <c r="E31" s="22">
        <v>1296119.41</v>
      </c>
      <c r="F31" s="22">
        <v>1279169.41</v>
      </c>
      <c r="G31" s="23">
        <f>F31/E31*100</f>
        <v>98.69225012223218</v>
      </c>
      <c r="H31" s="105"/>
    </row>
    <row r="32" spans="1:8" ht="15.75">
      <c r="A32" s="16"/>
      <c r="B32" s="98"/>
      <c r="C32" s="17"/>
      <c r="D32" s="21" t="s">
        <v>19</v>
      </c>
      <c r="E32" s="22">
        <v>0</v>
      </c>
      <c r="F32" s="22">
        <v>0</v>
      </c>
      <c r="G32" s="23">
        <v>0</v>
      </c>
      <c r="H32" s="105"/>
    </row>
    <row r="33" spans="1:8" ht="15.75">
      <c r="A33" s="16"/>
      <c r="B33" s="98"/>
      <c r="C33" s="17"/>
      <c r="D33" s="21" t="s">
        <v>20</v>
      </c>
      <c r="E33" s="22">
        <v>0</v>
      </c>
      <c r="F33" s="22">
        <v>0</v>
      </c>
      <c r="G33" s="23">
        <v>0</v>
      </c>
      <c r="H33" s="105"/>
    </row>
    <row r="34" spans="1:8" ht="15.75">
      <c r="A34" s="24"/>
      <c r="B34" s="103"/>
      <c r="C34" s="25"/>
      <c r="D34" s="21" t="s">
        <v>22</v>
      </c>
      <c r="E34" s="22">
        <v>0</v>
      </c>
      <c r="F34" s="22">
        <v>0</v>
      </c>
      <c r="G34" s="23">
        <v>0</v>
      </c>
      <c r="H34" s="106"/>
    </row>
    <row r="35" spans="1:8" ht="15.75">
      <c r="A35" s="16" t="s">
        <v>37</v>
      </c>
      <c r="B35" s="98" t="s">
        <v>144</v>
      </c>
      <c r="C35" s="17"/>
      <c r="D35" s="18" t="s">
        <v>21</v>
      </c>
      <c r="E35" s="19">
        <f>SUM(E36:E39)</f>
        <v>395432</v>
      </c>
      <c r="F35" s="19">
        <f>SUM(F36:F39)</f>
        <v>395432</v>
      </c>
      <c r="G35" s="20">
        <f>F35/E35*100</f>
        <v>100</v>
      </c>
      <c r="H35" s="105"/>
    </row>
    <row r="36" spans="1:8" ht="15.75">
      <c r="A36" s="16"/>
      <c r="B36" s="98"/>
      <c r="C36" s="17"/>
      <c r="D36" s="21" t="s">
        <v>18</v>
      </c>
      <c r="E36" s="22">
        <v>395432</v>
      </c>
      <c r="F36" s="22">
        <v>395432</v>
      </c>
      <c r="G36" s="23">
        <f>F36/E36*100</f>
        <v>100</v>
      </c>
      <c r="H36" s="105"/>
    </row>
    <row r="37" spans="1:8" ht="15.75">
      <c r="A37" s="16"/>
      <c r="B37" s="98"/>
      <c r="C37" s="17"/>
      <c r="D37" s="21" t="s">
        <v>19</v>
      </c>
      <c r="E37" s="22">
        <v>0</v>
      </c>
      <c r="F37" s="22">
        <v>0</v>
      </c>
      <c r="G37" s="23">
        <v>0</v>
      </c>
      <c r="H37" s="105"/>
    </row>
    <row r="38" spans="1:8" ht="15.75">
      <c r="A38" s="16"/>
      <c r="B38" s="98"/>
      <c r="C38" s="17"/>
      <c r="D38" s="21" t="s">
        <v>20</v>
      </c>
      <c r="E38" s="22">
        <v>0</v>
      </c>
      <c r="F38" s="22">
        <v>0</v>
      </c>
      <c r="G38" s="23">
        <v>0</v>
      </c>
      <c r="H38" s="105"/>
    </row>
    <row r="39" spans="1:8" ht="21" customHeight="1">
      <c r="A39" s="24"/>
      <c r="B39" s="98"/>
      <c r="C39" s="17"/>
      <c r="D39" s="27" t="s">
        <v>22</v>
      </c>
      <c r="E39" s="39">
        <v>0</v>
      </c>
      <c r="F39" s="39">
        <v>0</v>
      </c>
      <c r="G39" s="40">
        <v>0</v>
      </c>
      <c r="H39" s="106"/>
    </row>
    <row r="40" spans="1:12" ht="33.75" customHeight="1">
      <c r="A40" s="16" t="s">
        <v>38</v>
      </c>
      <c r="B40" s="102" t="s">
        <v>30</v>
      </c>
      <c r="C40" s="27"/>
      <c r="D40" s="12" t="s">
        <v>21</v>
      </c>
      <c r="E40" s="13">
        <f>SUM(E41:E44)</f>
        <v>49822686</v>
      </c>
      <c r="F40" s="13">
        <f>SUM(F41:F44)</f>
        <v>47375813.74</v>
      </c>
      <c r="G40" s="14">
        <f>F40/E40*100</f>
        <v>95.08883912842435</v>
      </c>
      <c r="H40" s="181" t="s">
        <v>143</v>
      </c>
      <c r="L40"/>
    </row>
    <row r="41" spans="1:12" ht="33.75" customHeight="1">
      <c r="A41" s="28"/>
      <c r="B41" s="98"/>
      <c r="C41" s="17"/>
      <c r="D41" s="21" t="s">
        <v>18</v>
      </c>
      <c r="E41" s="22">
        <v>49822686</v>
      </c>
      <c r="F41" s="22">
        <v>47375813.74</v>
      </c>
      <c r="G41" s="23">
        <f>F41/E41*100</f>
        <v>95.08883912842435</v>
      </c>
      <c r="H41" s="182"/>
      <c r="K41"/>
      <c r="L41" s="86"/>
    </row>
    <row r="42" spans="1:8" ht="33.75" customHeight="1">
      <c r="A42" s="28"/>
      <c r="B42" s="98"/>
      <c r="C42" s="17"/>
      <c r="D42" s="21" t="s">
        <v>19</v>
      </c>
      <c r="E42" s="22">
        <v>0</v>
      </c>
      <c r="F42" s="22">
        <v>0</v>
      </c>
      <c r="G42" s="23">
        <v>0</v>
      </c>
      <c r="H42" s="182"/>
    </row>
    <row r="43" spans="1:8" ht="33.75" customHeight="1">
      <c r="A43" s="28"/>
      <c r="B43" s="98"/>
      <c r="C43" s="17"/>
      <c r="D43" s="21" t="s">
        <v>20</v>
      </c>
      <c r="E43" s="22">
        <v>0</v>
      </c>
      <c r="F43" s="22">
        <v>0</v>
      </c>
      <c r="G43" s="23">
        <v>0</v>
      </c>
      <c r="H43" s="182"/>
    </row>
    <row r="44" spans="1:8" ht="33.75" customHeight="1" thickBot="1">
      <c r="A44" s="29"/>
      <c r="B44" s="99"/>
      <c r="C44" s="30"/>
      <c r="D44" s="31" t="s">
        <v>22</v>
      </c>
      <c r="E44" s="32">
        <v>0</v>
      </c>
      <c r="F44" s="32">
        <v>0</v>
      </c>
      <c r="G44" s="33">
        <v>0</v>
      </c>
      <c r="H44" s="183"/>
    </row>
    <row r="45" spans="1:8" ht="26.25" customHeight="1">
      <c r="A45" s="60"/>
      <c r="B45" s="60"/>
      <c r="C45" s="61"/>
      <c r="D45" s="61"/>
      <c r="E45" s="62"/>
      <c r="F45" s="62"/>
      <c r="G45" s="37"/>
      <c r="H45" s="38" t="s">
        <v>81</v>
      </c>
    </row>
    <row r="46" spans="1:8" ht="31.5" customHeight="1">
      <c r="A46" s="121" t="s">
        <v>0</v>
      </c>
      <c r="B46" s="121" t="s">
        <v>31</v>
      </c>
      <c r="C46" s="121" t="s">
        <v>94</v>
      </c>
      <c r="D46" s="122" t="s">
        <v>29</v>
      </c>
      <c r="E46" s="122"/>
      <c r="F46" s="122"/>
      <c r="G46" s="110" t="s">
        <v>96</v>
      </c>
      <c r="H46" s="110" t="s">
        <v>24</v>
      </c>
    </row>
    <row r="47" spans="1:8" ht="49.5" customHeight="1">
      <c r="A47" s="121"/>
      <c r="B47" s="121"/>
      <c r="C47" s="121"/>
      <c r="D47" s="63" t="s">
        <v>23</v>
      </c>
      <c r="E47" s="63" t="s">
        <v>95</v>
      </c>
      <c r="F47" s="7" t="s">
        <v>142</v>
      </c>
      <c r="G47" s="110"/>
      <c r="H47" s="110"/>
    </row>
    <row r="48" spans="1:8" ht="16.5" thickBot="1">
      <c r="A48" s="65" t="s">
        <v>1</v>
      </c>
      <c r="B48" s="65" t="s">
        <v>2</v>
      </c>
      <c r="C48" s="65" t="s">
        <v>3</v>
      </c>
      <c r="D48" s="65" t="s">
        <v>4</v>
      </c>
      <c r="E48" s="65" t="s">
        <v>5</v>
      </c>
      <c r="F48" s="65" t="s">
        <v>6</v>
      </c>
      <c r="G48" s="8" t="s">
        <v>7</v>
      </c>
      <c r="H48" s="8" t="s">
        <v>8</v>
      </c>
    </row>
    <row r="49" spans="1:8" ht="21" customHeight="1">
      <c r="A49" s="160" t="s">
        <v>3</v>
      </c>
      <c r="B49" s="140" t="s">
        <v>104</v>
      </c>
      <c r="C49" s="124" t="s">
        <v>25</v>
      </c>
      <c r="D49" s="9" t="s">
        <v>21</v>
      </c>
      <c r="E49" s="10">
        <f>SUM(E50:E53)</f>
        <v>200000</v>
      </c>
      <c r="F49" s="10">
        <f>SUM(F50:F53)</f>
        <v>200000</v>
      </c>
      <c r="G49" s="11">
        <f aca="true" t="shared" si="2" ref="G49:G62">F49/E49*100</f>
        <v>100</v>
      </c>
      <c r="H49" s="178"/>
    </row>
    <row r="50" spans="1:8" ht="21" customHeight="1">
      <c r="A50" s="161"/>
      <c r="B50" s="138"/>
      <c r="C50" s="125"/>
      <c r="D50" s="12" t="s">
        <v>18</v>
      </c>
      <c r="E50" s="13">
        <v>200000</v>
      </c>
      <c r="F50" s="13">
        <v>200000</v>
      </c>
      <c r="G50" s="14">
        <f t="shared" si="2"/>
        <v>100</v>
      </c>
      <c r="H50" s="179"/>
    </row>
    <row r="51" spans="1:8" ht="21" customHeight="1">
      <c r="A51" s="161"/>
      <c r="B51" s="138"/>
      <c r="C51" s="125"/>
      <c r="D51" s="12" t="s">
        <v>19</v>
      </c>
      <c r="E51" s="13">
        <v>0</v>
      </c>
      <c r="F51" s="13">
        <v>0</v>
      </c>
      <c r="G51" s="14">
        <v>0</v>
      </c>
      <c r="H51" s="179"/>
    </row>
    <row r="52" spans="1:8" ht="21" customHeight="1">
      <c r="A52" s="161"/>
      <c r="B52" s="138"/>
      <c r="C52" s="125"/>
      <c r="D52" s="12" t="s">
        <v>20</v>
      </c>
      <c r="E52" s="13">
        <v>0</v>
      </c>
      <c r="F52" s="13">
        <v>0</v>
      </c>
      <c r="G52" s="14">
        <v>0</v>
      </c>
      <c r="H52" s="179"/>
    </row>
    <row r="53" spans="1:8" ht="21" customHeight="1" thickBot="1">
      <c r="A53" s="162"/>
      <c r="B53" s="164"/>
      <c r="C53" s="126"/>
      <c r="D53" s="75" t="s">
        <v>22</v>
      </c>
      <c r="E53" s="76">
        <v>0</v>
      </c>
      <c r="F53" s="76">
        <v>0</v>
      </c>
      <c r="G53" s="15">
        <v>0</v>
      </c>
      <c r="H53" s="180"/>
    </row>
    <row r="54" spans="1:8" ht="21.75" customHeight="1">
      <c r="A54" s="160" t="s">
        <v>4</v>
      </c>
      <c r="B54" s="140" t="s">
        <v>103</v>
      </c>
      <c r="C54" s="124" t="s">
        <v>27</v>
      </c>
      <c r="D54" s="9" t="s">
        <v>21</v>
      </c>
      <c r="E54" s="10">
        <f>SUM(E55:E58)</f>
        <v>7244913</v>
      </c>
      <c r="F54" s="10">
        <f>SUM(F55:F58)</f>
        <v>7239947</v>
      </c>
      <c r="G54" s="11">
        <f t="shared" si="2"/>
        <v>99.93145535357016</v>
      </c>
      <c r="H54" s="136"/>
    </row>
    <row r="55" spans="1:8" ht="25.5" customHeight="1">
      <c r="A55" s="161"/>
      <c r="B55" s="138"/>
      <c r="C55" s="125"/>
      <c r="D55" s="12" t="s">
        <v>18</v>
      </c>
      <c r="E55" s="13">
        <v>4254913</v>
      </c>
      <c r="F55" s="13">
        <v>4249947</v>
      </c>
      <c r="G55" s="14">
        <f t="shared" si="2"/>
        <v>99.88328786040984</v>
      </c>
      <c r="H55" s="113"/>
    </row>
    <row r="56" spans="1:8" ht="18" customHeight="1">
      <c r="A56" s="161"/>
      <c r="B56" s="138"/>
      <c r="C56" s="125"/>
      <c r="D56" s="12" t="s">
        <v>19</v>
      </c>
      <c r="E56" s="13">
        <v>0</v>
      </c>
      <c r="F56" s="13">
        <v>0</v>
      </c>
      <c r="G56" s="14">
        <v>0</v>
      </c>
      <c r="H56" s="113"/>
    </row>
    <row r="57" spans="1:8" ht="18.75" customHeight="1">
      <c r="A57" s="161"/>
      <c r="B57" s="138"/>
      <c r="C57" s="125"/>
      <c r="D57" s="12" t="s">
        <v>20</v>
      </c>
      <c r="E57" s="13">
        <v>2990000</v>
      </c>
      <c r="F57" s="13">
        <v>2990000</v>
      </c>
      <c r="G57" s="14">
        <f t="shared" si="2"/>
        <v>100</v>
      </c>
      <c r="H57" s="113"/>
    </row>
    <row r="58" spans="1:8" ht="24" customHeight="1" thickBot="1">
      <c r="A58" s="161"/>
      <c r="B58" s="138"/>
      <c r="C58" s="125"/>
      <c r="D58" s="41" t="s">
        <v>22</v>
      </c>
      <c r="E58" s="42">
        <v>0</v>
      </c>
      <c r="F58" s="42">
        <v>0</v>
      </c>
      <c r="G58" s="79">
        <v>0</v>
      </c>
      <c r="H58" s="114"/>
    </row>
    <row r="59" spans="1:8" ht="24" customHeight="1">
      <c r="A59" s="160" t="s">
        <v>5</v>
      </c>
      <c r="B59" s="140" t="s">
        <v>102</v>
      </c>
      <c r="C59" s="124" t="s">
        <v>28</v>
      </c>
      <c r="D59" s="9" t="s">
        <v>21</v>
      </c>
      <c r="E59" s="10">
        <f>SUM(E60:E63)</f>
        <v>54120368.269999996</v>
      </c>
      <c r="F59" s="10">
        <f>SUM(F60:F63)</f>
        <v>52047701.66</v>
      </c>
      <c r="G59" s="11">
        <f t="shared" si="2"/>
        <v>96.17026513999366</v>
      </c>
      <c r="H59" s="176"/>
    </row>
    <row r="60" spans="1:8" ht="18" customHeight="1">
      <c r="A60" s="161"/>
      <c r="B60" s="138"/>
      <c r="C60" s="125"/>
      <c r="D60" s="12" t="s">
        <v>18</v>
      </c>
      <c r="E60" s="13">
        <f aca="true" t="shared" si="3" ref="E60:F63">E65+E74+E79+E84</f>
        <v>45584868.269999996</v>
      </c>
      <c r="F60" s="13">
        <f t="shared" si="3"/>
        <v>43512201.66</v>
      </c>
      <c r="G60" s="14">
        <f t="shared" si="2"/>
        <v>95.4531696840198</v>
      </c>
      <c r="H60" s="177"/>
    </row>
    <row r="61" spans="1:8" ht="24" customHeight="1">
      <c r="A61" s="161"/>
      <c r="B61" s="138"/>
      <c r="C61" s="125"/>
      <c r="D61" s="12" t="s">
        <v>19</v>
      </c>
      <c r="E61" s="13">
        <f t="shared" si="3"/>
        <v>1158400</v>
      </c>
      <c r="F61" s="13">
        <f t="shared" si="3"/>
        <v>1158400</v>
      </c>
      <c r="G61" s="14">
        <f t="shared" si="2"/>
        <v>100</v>
      </c>
      <c r="H61" s="177"/>
    </row>
    <row r="62" spans="1:8" ht="15.75">
      <c r="A62" s="161"/>
      <c r="B62" s="138"/>
      <c r="C62" s="125"/>
      <c r="D62" s="12" t="s">
        <v>20</v>
      </c>
      <c r="E62" s="13">
        <f t="shared" si="3"/>
        <v>7377100</v>
      </c>
      <c r="F62" s="13">
        <f t="shared" si="3"/>
        <v>7377100</v>
      </c>
      <c r="G62" s="14">
        <f t="shared" si="2"/>
        <v>100</v>
      </c>
      <c r="H62" s="177"/>
    </row>
    <row r="63" spans="1:8" ht="24" customHeight="1">
      <c r="A63" s="171"/>
      <c r="B63" s="139"/>
      <c r="C63" s="134"/>
      <c r="D63" s="12" t="s">
        <v>22</v>
      </c>
      <c r="E63" s="13">
        <f t="shared" si="3"/>
        <v>0</v>
      </c>
      <c r="F63" s="13">
        <f t="shared" si="3"/>
        <v>0</v>
      </c>
      <c r="G63" s="14">
        <v>0</v>
      </c>
      <c r="H63" s="177"/>
    </row>
    <row r="64" spans="1:8" ht="15" customHeight="1">
      <c r="A64" s="16" t="s">
        <v>39</v>
      </c>
      <c r="B64" s="98" t="s">
        <v>105</v>
      </c>
      <c r="C64" s="17"/>
      <c r="D64" s="18" t="s">
        <v>21</v>
      </c>
      <c r="E64" s="19">
        <f>SUM(E65:E68)</f>
        <v>9357890.76</v>
      </c>
      <c r="F64" s="19">
        <f>SUM(F65:F68)</f>
        <v>9343598.35</v>
      </c>
      <c r="G64" s="20">
        <f>F64/E64*100</f>
        <v>99.84726889459864</v>
      </c>
      <c r="H64" s="118"/>
    </row>
    <row r="65" spans="1:8" ht="18" customHeight="1">
      <c r="A65" s="16"/>
      <c r="B65" s="98"/>
      <c r="C65" s="17"/>
      <c r="D65" s="21" t="s">
        <v>18</v>
      </c>
      <c r="E65" s="22">
        <v>9357890.76</v>
      </c>
      <c r="F65" s="22">
        <v>9343598.35</v>
      </c>
      <c r="G65" s="23">
        <f>F65/E65*100</f>
        <v>99.84726889459864</v>
      </c>
      <c r="H65" s="119"/>
    </row>
    <row r="66" spans="1:8" ht="15" customHeight="1">
      <c r="A66" s="16"/>
      <c r="B66" s="98"/>
      <c r="C66" s="17"/>
      <c r="D66" s="21" t="s">
        <v>19</v>
      </c>
      <c r="E66" s="22">
        <v>0</v>
      </c>
      <c r="F66" s="22">
        <v>0</v>
      </c>
      <c r="G66" s="23">
        <v>0</v>
      </c>
      <c r="H66" s="119"/>
    </row>
    <row r="67" spans="1:8" ht="18.75" customHeight="1">
      <c r="A67" s="16"/>
      <c r="B67" s="98"/>
      <c r="C67" s="17"/>
      <c r="D67" s="21" t="s">
        <v>20</v>
      </c>
      <c r="E67" s="22">
        <v>0</v>
      </c>
      <c r="F67" s="22">
        <v>0</v>
      </c>
      <c r="G67" s="23">
        <v>0</v>
      </c>
      <c r="H67" s="119"/>
    </row>
    <row r="68" spans="1:8" ht="15" customHeight="1">
      <c r="A68" s="24"/>
      <c r="B68" s="103"/>
      <c r="C68" s="25"/>
      <c r="D68" s="21" t="s">
        <v>22</v>
      </c>
      <c r="E68" s="22">
        <v>0</v>
      </c>
      <c r="F68" s="22">
        <v>0</v>
      </c>
      <c r="G68" s="23">
        <v>0</v>
      </c>
      <c r="H68" s="120"/>
    </row>
    <row r="69" spans="1:8" ht="15" customHeight="1">
      <c r="A69" s="34"/>
      <c r="B69" s="34"/>
      <c r="C69" s="35"/>
      <c r="D69" s="35"/>
      <c r="E69" s="36"/>
      <c r="F69" s="36"/>
      <c r="G69" s="37"/>
      <c r="H69" s="38" t="s">
        <v>82</v>
      </c>
    </row>
    <row r="70" spans="1:8" ht="30.75" customHeight="1">
      <c r="A70" s="110" t="s">
        <v>0</v>
      </c>
      <c r="B70" s="110" t="s">
        <v>31</v>
      </c>
      <c r="C70" s="110" t="s">
        <v>94</v>
      </c>
      <c r="D70" s="111" t="s">
        <v>29</v>
      </c>
      <c r="E70" s="111"/>
      <c r="F70" s="111"/>
      <c r="G70" s="110" t="s">
        <v>96</v>
      </c>
      <c r="H70" s="110" t="s">
        <v>24</v>
      </c>
    </row>
    <row r="71" spans="1:8" ht="54.75" customHeight="1">
      <c r="A71" s="110"/>
      <c r="B71" s="110"/>
      <c r="C71" s="110"/>
      <c r="D71" s="7" t="s">
        <v>23</v>
      </c>
      <c r="E71" s="7" t="s">
        <v>95</v>
      </c>
      <c r="F71" s="7" t="s">
        <v>142</v>
      </c>
      <c r="G71" s="110"/>
      <c r="H71" s="110"/>
    </row>
    <row r="72" spans="1:8" ht="15.75">
      <c r="A72" s="43" t="s">
        <v>1</v>
      </c>
      <c r="B72" s="43" t="s">
        <v>2</v>
      </c>
      <c r="C72" s="43" t="s">
        <v>3</v>
      </c>
      <c r="D72" s="43" t="s">
        <v>4</v>
      </c>
      <c r="E72" s="43" t="s">
        <v>5</v>
      </c>
      <c r="F72" s="43" t="s">
        <v>6</v>
      </c>
      <c r="G72" s="43" t="s">
        <v>7</v>
      </c>
      <c r="H72" s="43" t="s">
        <v>8</v>
      </c>
    </row>
    <row r="73" spans="1:8" ht="24.75" customHeight="1">
      <c r="A73" s="16" t="s">
        <v>40</v>
      </c>
      <c r="B73" s="98" t="s">
        <v>106</v>
      </c>
      <c r="C73" s="17"/>
      <c r="D73" s="18" t="s">
        <v>21</v>
      </c>
      <c r="E73" s="19">
        <f>SUM(E74:E77)</f>
        <v>14809468.51</v>
      </c>
      <c r="F73" s="19">
        <f>SUM(F74:F77)</f>
        <v>14228131.69</v>
      </c>
      <c r="G73" s="20">
        <f>F73/E73*100</f>
        <v>96.07455986953579</v>
      </c>
      <c r="H73" s="112"/>
    </row>
    <row r="74" spans="1:8" ht="24" customHeight="1">
      <c r="A74" s="16"/>
      <c r="B74" s="98"/>
      <c r="C74" s="17"/>
      <c r="D74" s="21" t="s">
        <v>18</v>
      </c>
      <c r="E74" s="22">
        <v>14798068.51</v>
      </c>
      <c r="F74" s="22">
        <v>14216731.69</v>
      </c>
      <c r="G74" s="23">
        <f>F74/E74*100</f>
        <v>96.07153582504937</v>
      </c>
      <c r="H74" s="113"/>
    </row>
    <row r="75" spans="1:8" ht="21.75" customHeight="1">
      <c r="A75" s="16"/>
      <c r="B75" s="98"/>
      <c r="C75" s="17"/>
      <c r="D75" s="21" t="s">
        <v>19</v>
      </c>
      <c r="E75" s="22">
        <v>11400</v>
      </c>
      <c r="F75" s="22">
        <v>11400</v>
      </c>
      <c r="G75" s="23">
        <f>F75/E75*100</f>
        <v>100</v>
      </c>
      <c r="H75" s="113"/>
    </row>
    <row r="76" spans="1:8" ht="26.25" customHeight="1">
      <c r="A76" s="16"/>
      <c r="B76" s="98"/>
      <c r="C76" s="17"/>
      <c r="D76" s="21" t="s">
        <v>20</v>
      </c>
      <c r="E76" s="22">
        <v>0</v>
      </c>
      <c r="F76" s="22">
        <v>0</v>
      </c>
      <c r="G76" s="23">
        <v>0</v>
      </c>
      <c r="H76" s="113"/>
    </row>
    <row r="77" spans="1:8" ht="30" customHeight="1">
      <c r="A77" s="24"/>
      <c r="B77" s="98"/>
      <c r="C77" s="17"/>
      <c r="D77" s="27" t="s">
        <v>22</v>
      </c>
      <c r="E77" s="39">
        <v>0</v>
      </c>
      <c r="F77" s="39">
        <v>0</v>
      </c>
      <c r="G77" s="40">
        <v>0</v>
      </c>
      <c r="H77" s="114"/>
    </row>
    <row r="78" spans="1:8" ht="30" customHeight="1">
      <c r="A78" s="16" t="s">
        <v>41</v>
      </c>
      <c r="B78" s="102" t="s">
        <v>107</v>
      </c>
      <c r="C78" s="27"/>
      <c r="D78" s="12" t="s">
        <v>21</v>
      </c>
      <c r="E78" s="13">
        <f>SUM(E79:E82)</f>
        <v>3000000</v>
      </c>
      <c r="F78" s="13">
        <f>SUM(F79:F82)</f>
        <v>3000000</v>
      </c>
      <c r="G78" s="14">
        <f>F78/E78*100</f>
        <v>100</v>
      </c>
      <c r="H78" s="114"/>
    </row>
    <row r="79" spans="1:8" ht="30" customHeight="1">
      <c r="A79" s="16"/>
      <c r="B79" s="98"/>
      <c r="C79" s="17"/>
      <c r="D79" s="21" t="s">
        <v>18</v>
      </c>
      <c r="E79" s="22">
        <v>3000000</v>
      </c>
      <c r="F79" s="22">
        <v>3000000</v>
      </c>
      <c r="G79" s="23">
        <f>F79/E79*100</f>
        <v>100</v>
      </c>
      <c r="H79" s="179"/>
    </row>
    <row r="80" spans="1:8" ht="30" customHeight="1">
      <c r="A80" s="16"/>
      <c r="B80" s="98"/>
      <c r="C80" s="17"/>
      <c r="D80" s="21" t="s">
        <v>19</v>
      </c>
      <c r="E80" s="22">
        <v>0</v>
      </c>
      <c r="F80" s="22">
        <v>0</v>
      </c>
      <c r="G80" s="23">
        <v>0</v>
      </c>
      <c r="H80" s="179"/>
    </row>
    <row r="81" spans="1:8" ht="30" customHeight="1">
      <c r="A81" s="16"/>
      <c r="B81" s="98"/>
      <c r="C81" s="17"/>
      <c r="D81" s="21" t="s">
        <v>20</v>
      </c>
      <c r="E81" s="22">
        <v>0</v>
      </c>
      <c r="F81" s="22">
        <v>0</v>
      </c>
      <c r="G81" s="23">
        <v>0</v>
      </c>
      <c r="H81" s="179"/>
    </row>
    <row r="82" spans="1:8" ht="23.25" customHeight="1">
      <c r="A82" s="24"/>
      <c r="B82" s="103"/>
      <c r="C82" s="25"/>
      <c r="D82" s="21" t="s">
        <v>22</v>
      </c>
      <c r="E82" s="22">
        <v>0</v>
      </c>
      <c r="F82" s="22">
        <v>0</v>
      </c>
      <c r="G82" s="23">
        <v>0</v>
      </c>
      <c r="H82" s="112"/>
    </row>
    <row r="83" spans="1:8" ht="35.25" customHeight="1">
      <c r="A83" s="16" t="s">
        <v>42</v>
      </c>
      <c r="B83" s="102" t="s">
        <v>108</v>
      </c>
      <c r="C83" s="27"/>
      <c r="D83" s="12" t="s">
        <v>21</v>
      </c>
      <c r="E83" s="13">
        <f>SUM(E84:E87)</f>
        <v>26953009</v>
      </c>
      <c r="F83" s="13">
        <f>SUM(F84:F87)</f>
        <v>25475971.62</v>
      </c>
      <c r="G83" s="14">
        <f>F83/E83*100</f>
        <v>94.51995367196294</v>
      </c>
      <c r="H83" s="202" t="s">
        <v>150</v>
      </c>
    </row>
    <row r="84" spans="1:8" ht="30" customHeight="1">
      <c r="A84" s="28"/>
      <c r="B84" s="98"/>
      <c r="C84" s="17"/>
      <c r="D84" s="21" t="s">
        <v>18</v>
      </c>
      <c r="E84" s="22">
        <v>18428909</v>
      </c>
      <c r="F84" s="22">
        <v>16951871.62</v>
      </c>
      <c r="G84" s="23">
        <f>F84/E84*100</f>
        <v>91.98521529407954</v>
      </c>
      <c r="H84" s="203"/>
    </row>
    <row r="85" spans="1:10" ht="30" customHeight="1">
      <c r="A85" s="28"/>
      <c r="B85" s="98"/>
      <c r="C85" s="17"/>
      <c r="D85" s="21" t="s">
        <v>19</v>
      </c>
      <c r="E85" s="22">
        <v>1147000</v>
      </c>
      <c r="F85" s="83">
        <v>1147000</v>
      </c>
      <c r="G85" s="23">
        <f>F85/E85*100</f>
        <v>100</v>
      </c>
      <c r="H85" s="203"/>
      <c r="J85" s="2"/>
    </row>
    <row r="86" spans="1:11" ht="21" customHeight="1">
      <c r="A86" s="28"/>
      <c r="B86" s="98"/>
      <c r="C86" s="17"/>
      <c r="D86" s="21" t="s">
        <v>20</v>
      </c>
      <c r="E86" s="22">
        <v>7377100</v>
      </c>
      <c r="F86" s="22">
        <v>7377100</v>
      </c>
      <c r="G86" s="23">
        <f>F86/E86*100</f>
        <v>100</v>
      </c>
      <c r="H86" s="203"/>
      <c r="J86" s="4"/>
      <c r="K86" s="2"/>
    </row>
    <row r="87" spans="1:10" ht="21" customHeight="1" thickBot="1">
      <c r="A87" s="29"/>
      <c r="B87" s="99"/>
      <c r="C87" s="30"/>
      <c r="D87" s="31" t="s">
        <v>22</v>
      </c>
      <c r="E87" s="32">
        <v>0</v>
      </c>
      <c r="F87" s="32">
        <v>0</v>
      </c>
      <c r="G87" s="33">
        <v>0</v>
      </c>
      <c r="H87" s="204"/>
      <c r="J87" s="2"/>
    </row>
    <row r="88" spans="1:8" ht="21" customHeight="1">
      <c r="A88" s="34"/>
      <c r="B88" s="34"/>
      <c r="C88" s="35"/>
      <c r="D88" s="35"/>
      <c r="E88" s="36"/>
      <c r="F88" s="36"/>
      <c r="G88" s="37"/>
      <c r="H88" s="38" t="s">
        <v>83</v>
      </c>
    </row>
    <row r="89" spans="1:8" ht="27.75" customHeight="1">
      <c r="A89" s="110" t="s">
        <v>0</v>
      </c>
      <c r="B89" s="110" t="s">
        <v>31</v>
      </c>
      <c r="C89" s="110" t="s">
        <v>94</v>
      </c>
      <c r="D89" s="111" t="s">
        <v>29</v>
      </c>
      <c r="E89" s="111"/>
      <c r="F89" s="111"/>
      <c r="G89" s="110" t="s">
        <v>96</v>
      </c>
      <c r="H89" s="110" t="s">
        <v>24</v>
      </c>
    </row>
    <row r="90" spans="1:8" ht="51.75" customHeight="1">
      <c r="A90" s="110"/>
      <c r="B90" s="110"/>
      <c r="C90" s="110"/>
      <c r="D90" s="7" t="s">
        <v>23</v>
      </c>
      <c r="E90" s="7" t="s">
        <v>95</v>
      </c>
      <c r="F90" s="7" t="s">
        <v>142</v>
      </c>
      <c r="G90" s="110"/>
      <c r="H90" s="110"/>
    </row>
    <row r="91" spans="1:8" ht="16.5" thickBot="1">
      <c r="A91" s="8" t="s">
        <v>1</v>
      </c>
      <c r="B91" s="8" t="s">
        <v>2</v>
      </c>
      <c r="C91" s="8" t="s">
        <v>3</v>
      </c>
      <c r="D91" s="8" t="s">
        <v>4</v>
      </c>
      <c r="E91" s="8" t="s">
        <v>5</v>
      </c>
      <c r="F91" s="8" t="s">
        <v>6</v>
      </c>
      <c r="G91" s="8" t="s">
        <v>7</v>
      </c>
      <c r="H91" s="8" t="s">
        <v>8</v>
      </c>
    </row>
    <row r="92" spans="1:8" ht="15.75">
      <c r="A92" s="160" t="s">
        <v>6</v>
      </c>
      <c r="B92" s="140" t="s">
        <v>109</v>
      </c>
      <c r="C92" s="124" t="s">
        <v>28</v>
      </c>
      <c r="D92" s="9" t="s">
        <v>21</v>
      </c>
      <c r="E92" s="10">
        <f>SUM(E93:E96)</f>
        <v>206386806.21</v>
      </c>
      <c r="F92" s="10">
        <f>SUM(F93:F96)</f>
        <v>205268987.94</v>
      </c>
      <c r="G92" s="11">
        <f>F92/E92*100</f>
        <v>99.45838675905347</v>
      </c>
      <c r="H92" s="184"/>
    </row>
    <row r="93" spans="1:10" ht="15.75">
      <c r="A93" s="161"/>
      <c r="B93" s="138"/>
      <c r="C93" s="125"/>
      <c r="D93" s="21" t="s">
        <v>18</v>
      </c>
      <c r="E93" s="13">
        <f>E98+E103+E108+E113+E122+E127+E132+E137</f>
        <v>118714906.21000001</v>
      </c>
      <c r="F93" s="13">
        <f>F98+F103+F108+F113+F122+F127+F132+F137</f>
        <v>118015154.21</v>
      </c>
      <c r="G93" s="14">
        <f>F93/E93*100</f>
        <v>99.41056096294918</v>
      </c>
      <c r="H93" s="116"/>
      <c r="J93" s="82"/>
    </row>
    <row r="94" spans="1:10" ht="15.75">
      <c r="A94" s="161"/>
      <c r="B94" s="138"/>
      <c r="C94" s="125"/>
      <c r="D94" s="21" t="s">
        <v>19</v>
      </c>
      <c r="E94" s="13">
        <f aca="true" t="shared" si="4" ref="E94:F96">E99+E104+E109+E114+E123+E128+E133+E138</f>
        <v>2738500</v>
      </c>
      <c r="F94" s="13">
        <f t="shared" si="4"/>
        <v>2321566.23</v>
      </c>
      <c r="G94" s="14">
        <f>F94/E94*100</f>
        <v>84.77510425415373</v>
      </c>
      <c r="H94" s="116"/>
      <c r="J94" s="2"/>
    </row>
    <row r="95" spans="1:11" ht="15.75">
      <c r="A95" s="161"/>
      <c r="B95" s="138"/>
      <c r="C95" s="125"/>
      <c r="D95" s="21" t="s">
        <v>20</v>
      </c>
      <c r="E95" s="13">
        <f t="shared" si="4"/>
        <v>84933400</v>
      </c>
      <c r="F95" s="13">
        <f t="shared" si="4"/>
        <v>84932267.5</v>
      </c>
      <c r="G95" s="14">
        <f>F95/E95*100</f>
        <v>99.9986666023025</v>
      </c>
      <c r="H95" s="116"/>
      <c r="J95" s="2"/>
      <c r="K95" s="2"/>
    </row>
    <row r="96" spans="1:10" ht="15.75">
      <c r="A96" s="171"/>
      <c r="B96" s="139"/>
      <c r="C96" s="134"/>
      <c r="D96" s="21" t="s">
        <v>22</v>
      </c>
      <c r="E96" s="13">
        <f t="shared" si="4"/>
        <v>0</v>
      </c>
      <c r="F96" s="13">
        <f t="shared" si="4"/>
        <v>0</v>
      </c>
      <c r="G96" s="14">
        <v>0</v>
      </c>
      <c r="H96" s="185"/>
      <c r="J96" s="2"/>
    </row>
    <row r="97" spans="1:10" ht="15.75">
      <c r="A97" s="16" t="s">
        <v>43</v>
      </c>
      <c r="B97" s="98" t="s">
        <v>110</v>
      </c>
      <c r="C97" s="17"/>
      <c r="D97" s="18" t="s">
        <v>21</v>
      </c>
      <c r="E97" s="19">
        <f>SUM(E98:E101)</f>
        <v>34470852</v>
      </c>
      <c r="F97" s="19">
        <f>SUM(F98:F101)</f>
        <v>33947074.400000006</v>
      </c>
      <c r="G97" s="20">
        <f aca="true" t="shared" si="5" ref="G97:G103">F97/E97*100</f>
        <v>98.480520295814</v>
      </c>
      <c r="H97" s="118"/>
      <c r="J97" s="2"/>
    </row>
    <row r="98" spans="1:10" ht="15.75">
      <c r="A98" s="16"/>
      <c r="B98" s="98"/>
      <c r="C98" s="17"/>
      <c r="D98" s="21" t="s">
        <v>18</v>
      </c>
      <c r="E98" s="22">
        <v>29496952</v>
      </c>
      <c r="F98" s="22">
        <v>29391240.67</v>
      </c>
      <c r="G98" s="23">
        <f t="shared" si="5"/>
        <v>99.64161947987034</v>
      </c>
      <c r="H98" s="119"/>
      <c r="J98" s="2"/>
    </row>
    <row r="99" spans="1:11" ht="15.75">
      <c r="A99" s="16"/>
      <c r="B99" s="98"/>
      <c r="C99" s="17"/>
      <c r="D99" s="21" t="s">
        <v>19</v>
      </c>
      <c r="E99" s="22">
        <v>2738500</v>
      </c>
      <c r="F99" s="22">
        <v>2321566.23</v>
      </c>
      <c r="G99" s="23">
        <f t="shared" si="5"/>
        <v>84.77510425415373</v>
      </c>
      <c r="H99" s="119"/>
      <c r="J99" s="2"/>
      <c r="K99" s="2"/>
    </row>
    <row r="100" spans="1:8" ht="15.75">
      <c r="A100" s="16"/>
      <c r="B100" s="98"/>
      <c r="C100" s="17"/>
      <c r="D100" s="21" t="s">
        <v>20</v>
      </c>
      <c r="E100" s="22">
        <v>2235400</v>
      </c>
      <c r="F100" s="22">
        <v>2234267.5</v>
      </c>
      <c r="G100" s="23">
        <f t="shared" si="5"/>
        <v>99.94933792609824</v>
      </c>
      <c r="H100" s="119"/>
    </row>
    <row r="101" spans="1:8" ht="15.75">
      <c r="A101" s="16"/>
      <c r="B101" s="103"/>
      <c r="C101" s="25"/>
      <c r="D101" s="21" t="s">
        <v>22</v>
      </c>
      <c r="E101" s="22">
        <v>0</v>
      </c>
      <c r="F101" s="22">
        <v>0</v>
      </c>
      <c r="G101" s="23">
        <v>0</v>
      </c>
      <c r="H101" s="120"/>
    </row>
    <row r="102" spans="1:8" ht="15.75">
      <c r="A102" s="26" t="s">
        <v>44</v>
      </c>
      <c r="B102" s="98" t="s">
        <v>111</v>
      </c>
      <c r="C102" s="17"/>
      <c r="D102" s="18" t="s">
        <v>21</v>
      </c>
      <c r="E102" s="19">
        <f>SUM(E103:E106)</f>
        <v>12820435.76</v>
      </c>
      <c r="F102" s="19">
        <f>SUM(F103:F106)</f>
        <v>12809631.28</v>
      </c>
      <c r="G102" s="20">
        <f t="shared" si="5"/>
        <v>99.91572454944387</v>
      </c>
      <c r="H102" s="118"/>
    </row>
    <row r="103" spans="1:8" ht="15.75">
      <c r="A103" s="16"/>
      <c r="B103" s="98"/>
      <c r="C103" s="17"/>
      <c r="D103" s="21" t="s">
        <v>18</v>
      </c>
      <c r="E103" s="22">
        <v>12820435.76</v>
      </c>
      <c r="F103" s="22">
        <v>12809631.28</v>
      </c>
      <c r="G103" s="23">
        <f t="shared" si="5"/>
        <v>99.91572454944387</v>
      </c>
      <c r="H103" s="119"/>
    </row>
    <row r="104" spans="1:8" ht="15.75">
      <c r="A104" s="16"/>
      <c r="B104" s="98"/>
      <c r="C104" s="17"/>
      <c r="D104" s="21" t="s">
        <v>19</v>
      </c>
      <c r="E104" s="22">
        <v>0</v>
      </c>
      <c r="F104" s="22">
        <v>0</v>
      </c>
      <c r="G104" s="23">
        <v>0</v>
      </c>
      <c r="H104" s="119"/>
    </row>
    <row r="105" spans="1:8" ht="15.75">
      <c r="A105" s="16"/>
      <c r="B105" s="98"/>
      <c r="C105" s="17"/>
      <c r="D105" s="21" t="s">
        <v>20</v>
      </c>
      <c r="E105" s="22">
        <v>0</v>
      </c>
      <c r="F105" s="22">
        <v>0</v>
      </c>
      <c r="G105" s="23">
        <v>0</v>
      </c>
      <c r="H105" s="119"/>
    </row>
    <row r="106" spans="1:8" ht="15.75">
      <c r="A106" s="24"/>
      <c r="B106" s="98"/>
      <c r="C106" s="17"/>
      <c r="D106" s="27" t="s">
        <v>22</v>
      </c>
      <c r="E106" s="39">
        <v>0</v>
      </c>
      <c r="F106" s="39">
        <v>0</v>
      </c>
      <c r="G106" s="40">
        <v>0</v>
      </c>
      <c r="H106" s="120"/>
    </row>
    <row r="107" spans="1:8" ht="15.75">
      <c r="A107" s="26" t="s">
        <v>45</v>
      </c>
      <c r="B107" s="102" t="s">
        <v>112</v>
      </c>
      <c r="C107" s="27"/>
      <c r="D107" s="12" t="s">
        <v>21</v>
      </c>
      <c r="E107" s="13">
        <f>SUM(E108:E111)</f>
        <v>7211129</v>
      </c>
      <c r="F107" s="13">
        <f>SUM(F108:F111)</f>
        <v>7208481.58</v>
      </c>
      <c r="G107" s="14">
        <f>F107/E107*100</f>
        <v>99.96328702481956</v>
      </c>
      <c r="H107" s="118"/>
    </row>
    <row r="108" spans="1:8" ht="15.75">
      <c r="A108" s="16"/>
      <c r="B108" s="98"/>
      <c r="C108" s="17"/>
      <c r="D108" s="21" t="s">
        <v>18</v>
      </c>
      <c r="E108" s="22">
        <v>7211129</v>
      </c>
      <c r="F108" s="22">
        <v>7208481.58</v>
      </c>
      <c r="G108" s="23">
        <f>F108/E108*100</f>
        <v>99.96328702481956</v>
      </c>
      <c r="H108" s="119"/>
    </row>
    <row r="109" spans="1:8" ht="19.5" customHeight="1">
      <c r="A109" s="16"/>
      <c r="B109" s="98"/>
      <c r="C109" s="17"/>
      <c r="D109" s="21" t="s">
        <v>19</v>
      </c>
      <c r="E109" s="22">
        <v>0</v>
      </c>
      <c r="F109" s="22">
        <v>0</v>
      </c>
      <c r="G109" s="23">
        <v>0</v>
      </c>
      <c r="H109" s="119"/>
    </row>
    <row r="110" spans="1:8" ht="22.5" customHeight="1">
      <c r="A110" s="16"/>
      <c r="B110" s="98"/>
      <c r="C110" s="17"/>
      <c r="D110" s="21" t="s">
        <v>20</v>
      </c>
      <c r="E110" s="22">
        <v>0</v>
      </c>
      <c r="F110" s="22">
        <v>0</v>
      </c>
      <c r="G110" s="23">
        <v>0</v>
      </c>
      <c r="H110" s="119"/>
    </row>
    <row r="111" spans="1:8" ht="15.75">
      <c r="A111" s="24"/>
      <c r="B111" s="103"/>
      <c r="C111" s="25"/>
      <c r="D111" s="21" t="s">
        <v>22</v>
      </c>
      <c r="E111" s="39">
        <v>0</v>
      </c>
      <c r="F111" s="39">
        <v>0</v>
      </c>
      <c r="G111" s="23">
        <v>0</v>
      </c>
      <c r="H111" s="120"/>
    </row>
    <row r="112" spans="1:8" ht="15.75">
      <c r="A112" s="16" t="s">
        <v>46</v>
      </c>
      <c r="B112" s="102" t="s">
        <v>113</v>
      </c>
      <c r="C112" s="27"/>
      <c r="D112" s="12" t="s">
        <v>21</v>
      </c>
      <c r="E112" s="13">
        <f>SUM(E113:E116)</f>
        <v>6702782</v>
      </c>
      <c r="F112" s="13">
        <f>SUM(F113:F116)</f>
        <v>6608673.43</v>
      </c>
      <c r="G112" s="14">
        <f>F112/E112*100</f>
        <v>98.5959774612989</v>
      </c>
      <c r="H112" s="118"/>
    </row>
    <row r="113" spans="1:8" ht="15.75">
      <c r="A113" s="16"/>
      <c r="B113" s="98"/>
      <c r="C113" s="17"/>
      <c r="D113" s="21" t="s">
        <v>18</v>
      </c>
      <c r="E113" s="22">
        <v>6702782</v>
      </c>
      <c r="F113" s="22">
        <v>6608673.43</v>
      </c>
      <c r="G113" s="23">
        <f>F113/E113*100</f>
        <v>98.5959774612989</v>
      </c>
      <c r="H113" s="119"/>
    </row>
    <row r="114" spans="1:8" ht="15.75">
      <c r="A114" s="16"/>
      <c r="B114" s="98"/>
      <c r="C114" s="17"/>
      <c r="D114" s="21" t="s">
        <v>19</v>
      </c>
      <c r="E114" s="22">
        <v>0</v>
      </c>
      <c r="F114" s="22">
        <v>0</v>
      </c>
      <c r="G114" s="23">
        <v>0</v>
      </c>
      <c r="H114" s="119"/>
    </row>
    <row r="115" spans="1:8" ht="15.75">
      <c r="A115" s="16"/>
      <c r="B115" s="98"/>
      <c r="C115" s="17"/>
      <c r="D115" s="21" t="s">
        <v>20</v>
      </c>
      <c r="E115" s="22">
        <v>0</v>
      </c>
      <c r="F115" s="22">
        <v>0</v>
      </c>
      <c r="G115" s="23">
        <v>0</v>
      </c>
      <c r="H115" s="119"/>
    </row>
    <row r="116" spans="1:8" ht="15.75">
      <c r="A116" s="24"/>
      <c r="B116" s="103"/>
      <c r="C116" s="25"/>
      <c r="D116" s="21" t="s">
        <v>22</v>
      </c>
      <c r="E116" s="22">
        <v>0</v>
      </c>
      <c r="F116" s="22">
        <v>0</v>
      </c>
      <c r="G116" s="23">
        <v>0</v>
      </c>
      <c r="H116" s="120"/>
    </row>
    <row r="117" spans="1:8" ht="15.75">
      <c r="A117" s="34"/>
      <c r="B117" s="34"/>
      <c r="C117" s="35"/>
      <c r="D117" s="35"/>
      <c r="E117" s="36"/>
      <c r="F117" s="36"/>
      <c r="G117" s="37"/>
      <c r="H117" s="38" t="s">
        <v>84</v>
      </c>
    </row>
    <row r="118" spans="1:8" ht="15.75" customHeight="1">
      <c r="A118" s="110" t="s">
        <v>0</v>
      </c>
      <c r="B118" s="110" t="s">
        <v>31</v>
      </c>
      <c r="C118" s="110" t="s">
        <v>94</v>
      </c>
      <c r="D118" s="111" t="s">
        <v>29</v>
      </c>
      <c r="E118" s="111"/>
      <c r="F118" s="111"/>
      <c r="G118" s="110" t="s">
        <v>96</v>
      </c>
      <c r="H118" s="110" t="s">
        <v>24</v>
      </c>
    </row>
    <row r="119" spans="1:8" ht="54.75" customHeight="1">
      <c r="A119" s="110"/>
      <c r="B119" s="110"/>
      <c r="C119" s="110"/>
      <c r="D119" s="7" t="s">
        <v>23</v>
      </c>
      <c r="E119" s="7" t="s">
        <v>95</v>
      </c>
      <c r="F119" s="7" t="s">
        <v>142</v>
      </c>
      <c r="G119" s="110"/>
      <c r="H119" s="110"/>
    </row>
    <row r="120" spans="1:8" ht="16.5" thickBot="1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  <c r="G120" s="8" t="s">
        <v>7</v>
      </c>
      <c r="H120" s="8" t="s">
        <v>8</v>
      </c>
    </row>
    <row r="121" spans="1:8" ht="24" customHeight="1">
      <c r="A121" s="88" t="s">
        <v>47</v>
      </c>
      <c r="B121" s="135" t="s">
        <v>114</v>
      </c>
      <c r="C121" s="89"/>
      <c r="D121" s="9" t="s">
        <v>21</v>
      </c>
      <c r="E121" s="10">
        <f>SUM(E122:E125)</f>
        <v>103337481.86</v>
      </c>
      <c r="F121" s="10">
        <f>SUM(F122:F125)</f>
        <v>103310938.06</v>
      </c>
      <c r="G121" s="11">
        <f>F121/E121*100</f>
        <v>99.97431348285033</v>
      </c>
      <c r="H121" s="136"/>
    </row>
    <row r="122" spans="1:8" ht="18" customHeight="1">
      <c r="A122" s="16"/>
      <c r="B122" s="98"/>
      <c r="C122" s="17"/>
      <c r="D122" s="21" t="s">
        <v>18</v>
      </c>
      <c r="E122" s="22">
        <v>20639481.86</v>
      </c>
      <c r="F122" s="22">
        <v>20612938.06</v>
      </c>
      <c r="G122" s="23">
        <f>F122/E122*100</f>
        <v>99.87139308932245</v>
      </c>
      <c r="H122" s="113"/>
    </row>
    <row r="123" spans="1:10" ht="18" customHeight="1">
      <c r="A123" s="16"/>
      <c r="B123" s="98"/>
      <c r="C123" s="17"/>
      <c r="D123" s="21" t="s">
        <v>19</v>
      </c>
      <c r="E123" s="22">
        <v>0</v>
      </c>
      <c r="F123" s="22">
        <v>0</v>
      </c>
      <c r="G123" s="23">
        <v>0</v>
      </c>
      <c r="H123" s="113"/>
      <c r="J123" s="81"/>
    </row>
    <row r="124" spans="1:10" ht="24" customHeight="1">
      <c r="A124" s="16"/>
      <c r="B124" s="98"/>
      <c r="C124" s="17"/>
      <c r="D124" s="21" t="s">
        <v>20</v>
      </c>
      <c r="E124" s="22">
        <v>82698000</v>
      </c>
      <c r="F124" s="22">
        <v>82698000</v>
      </c>
      <c r="G124" s="23">
        <f>F124/E124*100</f>
        <v>100</v>
      </c>
      <c r="H124" s="113"/>
      <c r="J124" s="78"/>
    </row>
    <row r="125" spans="1:8" ht="26.25" customHeight="1">
      <c r="A125" s="24"/>
      <c r="B125" s="98"/>
      <c r="C125" s="17"/>
      <c r="D125" s="27" t="s">
        <v>22</v>
      </c>
      <c r="E125" s="39">
        <v>0</v>
      </c>
      <c r="F125" s="39">
        <v>0</v>
      </c>
      <c r="G125" s="40">
        <v>0</v>
      </c>
      <c r="H125" s="114"/>
    </row>
    <row r="126" spans="1:8" ht="18" customHeight="1">
      <c r="A126" s="26" t="s">
        <v>48</v>
      </c>
      <c r="B126" s="102" t="s">
        <v>115</v>
      </c>
      <c r="C126" s="27"/>
      <c r="D126" s="12" t="s">
        <v>21</v>
      </c>
      <c r="E126" s="13">
        <f>SUM(E127:E130)</f>
        <v>32789910.59</v>
      </c>
      <c r="F126" s="13">
        <f>SUM(F127:F130)</f>
        <v>32662846.33</v>
      </c>
      <c r="G126" s="14">
        <f>F126/E126*100</f>
        <v>99.61248976373008</v>
      </c>
      <c r="H126" s="118"/>
    </row>
    <row r="127" spans="1:8" ht="15.75">
      <c r="A127" s="16"/>
      <c r="B127" s="98"/>
      <c r="C127" s="17"/>
      <c r="D127" s="21" t="s">
        <v>18</v>
      </c>
      <c r="E127" s="22">
        <v>32789910.59</v>
      </c>
      <c r="F127" s="22">
        <v>32662846.33</v>
      </c>
      <c r="G127" s="23">
        <f>F127/E127*100</f>
        <v>99.61248976373008</v>
      </c>
      <c r="H127" s="119"/>
    </row>
    <row r="128" spans="1:8" ht="15.75">
      <c r="A128" s="16"/>
      <c r="B128" s="98"/>
      <c r="C128" s="17"/>
      <c r="D128" s="21" t="s">
        <v>19</v>
      </c>
      <c r="E128" s="22">
        <v>0</v>
      </c>
      <c r="F128" s="22">
        <v>0</v>
      </c>
      <c r="G128" s="23">
        <v>0</v>
      </c>
      <c r="H128" s="119"/>
    </row>
    <row r="129" spans="1:8" ht="15.75">
      <c r="A129" s="16"/>
      <c r="B129" s="98"/>
      <c r="C129" s="17"/>
      <c r="D129" s="21" t="s">
        <v>20</v>
      </c>
      <c r="E129" s="22">
        <v>0</v>
      </c>
      <c r="F129" s="22">
        <v>0</v>
      </c>
      <c r="G129" s="23">
        <v>0</v>
      </c>
      <c r="H129" s="119"/>
    </row>
    <row r="130" spans="1:8" ht="15.75">
      <c r="A130" s="24"/>
      <c r="B130" s="103"/>
      <c r="C130" s="25"/>
      <c r="D130" s="21" t="s">
        <v>22</v>
      </c>
      <c r="E130" s="22">
        <v>0</v>
      </c>
      <c r="F130" s="22">
        <v>0</v>
      </c>
      <c r="G130" s="23">
        <v>0</v>
      </c>
      <c r="H130" s="120"/>
    </row>
    <row r="131" spans="1:8" ht="22.5" customHeight="1">
      <c r="A131" s="26" t="s">
        <v>49</v>
      </c>
      <c r="B131" s="102" t="s">
        <v>116</v>
      </c>
      <c r="C131" s="27"/>
      <c r="D131" s="12" t="s">
        <v>21</v>
      </c>
      <c r="E131" s="13">
        <f>SUM(E132:E135)</f>
        <v>7649855</v>
      </c>
      <c r="F131" s="13">
        <f>SUM(F132:F135)</f>
        <v>7554133.56</v>
      </c>
      <c r="G131" s="14">
        <f>F131/E131*100</f>
        <v>98.74871562925048</v>
      </c>
      <c r="H131" s="118"/>
    </row>
    <row r="132" spans="1:8" ht="22.5" customHeight="1">
      <c r="A132" s="28"/>
      <c r="B132" s="98"/>
      <c r="C132" s="17"/>
      <c r="D132" s="21" t="s">
        <v>18</v>
      </c>
      <c r="E132" s="22">
        <v>7649855</v>
      </c>
      <c r="F132" s="22">
        <v>7554133.56</v>
      </c>
      <c r="G132" s="23">
        <f>F132/E132*100</f>
        <v>98.74871562925048</v>
      </c>
      <c r="H132" s="119"/>
    </row>
    <row r="133" spans="1:8" ht="22.5" customHeight="1">
      <c r="A133" s="28"/>
      <c r="B133" s="98"/>
      <c r="C133" s="17"/>
      <c r="D133" s="21" t="s">
        <v>19</v>
      </c>
      <c r="E133" s="22">
        <v>0</v>
      </c>
      <c r="F133" s="22">
        <v>0</v>
      </c>
      <c r="G133" s="23">
        <v>0</v>
      </c>
      <c r="H133" s="119"/>
    </row>
    <row r="134" spans="1:8" ht="22.5" customHeight="1">
      <c r="A134" s="28"/>
      <c r="B134" s="98"/>
      <c r="C134" s="17"/>
      <c r="D134" s="21" t="s">
        <v>20</v>
      </c>
      <c r="E134" s="22">
        <v>0</v>
      </c>
      <c r="F134" s="22">
        <v>0</v>
      </c>
      <c r="G134" s="23">
        <v>0</v>
      </c>
      <c r="H134" s="119"/>
    </row>
    <row r="135" spans="1:8" ht="22.5" customHeight="1">
      <c r="A135" s="80"/>
      <c r="B135" s="103"/>
      <c r="C135" s="25"/>
      <c r="D135" s="21" t="s">
        <v>22</v>
      </c>
      <c r="E135" s="22">
        <v>0</v>
      </c>
      <c r="F135" s="22">
        <v>0</v>
      </c>
      <c r="G135" s="23">
        <v>0</v>
      </c>
      <c r="H135" s="120"/>
    </row>
    <row r="136" spans="1:8" ht="25.5" customHeight="1">
      <c r="A136" s="26" t="s">
        <v>117</v>
      </c>
      <c r="B136" s="102" t="s">
        <v>139</v>
      </c>
      <c r="C136" s="27"/>
      <c r="D136" s="12" t="s">
        <v>21</v>
      </c>
      <c r="E136" s="13">
        <f>SUM(E137:E140)</f>
        <v>1404360</v>
      </c>
      <c r="F136" s="13">
        <f>SUM(F137:F140)</f>
        <v>1167209.3</v>
      </c>
      <c r="G136" s="14">
        <f>F136/E136*100</f>
        <v>83.11325443618446</v>
      </c>
      <c r="H136" s="194" t="s">
        <v>147</v>
      </c>
    </row>
    <row r="137" spans="1:8" ht="19.5" customHeight="1">
      <c r="A137" s="28"/>
      <c r="B137" s="98"/>
      <c r="C137" s="17"/>
      <c r="D137" s="21" t="s">
        <v>18</v>
      </c>
      <c r="E137" s="22">
        <v>1404360</v>
      </c>
      <c r="F137" s="22">
        <v>1167209.3</v>
      </c>
      <c r="G137" s="23">
        <f>F137/E137*100</f>
        <v>83.11325443618446</v>
      </c>
      <c r="H137" s="195"/>
    </row>
    <row r="138" spans="1:8" ht="19.5" customHeight="1">
      <c r="A138" s="28"/>
      <c r="B138" s="98"/>
      <c r="C138" s="17"/>
      <c r="D138" s="21" t="s">
        <v>19</v>
      </c>
      <c r="E138" s="22">
        <v>0</v>
      </c>
      <c r="F138" s="22">
        <v>0</v>
      </c>
      <c r="G138" s="23">
        <v>0</v>
      </c>
      <c r="H138" s="195"/>
    </row>
    <row r="139" spans="1:8" ht="22.5" customHeight="1">
      <c r="A139" s="28"/>
      <c r="B139" s="98"/>
      <c r="C139" s="17"/>
      <c r="D139" s="21" t="s">
        <v>20</v>
      </c>
      <c r="E139" s="22">
        <v>0</v>
      </c>
      <c r="F139" s="22">
        <v>0</v>
      </c>
      <c r="G139" s="23">
        <v>0</v>
      </c>
      <c r="H139" s="195"/>
    </row>
    <row r="140" spans="1:8" ht="19.5" customHeight="1" thickBot="1">
      <c r="A140" s="29"/>
      <c r="B140" s="99"/>
      <c r="C140" s="30"/>
      <c r="D140" s="31" t="s">
        <v>22</v>
      </c>
      <c r="E140" s="32">
        <v>0</v>
      </c>
      <c r="F140" s="32">
        <v>0</v>
      </c>
      <c r="G140" s="33">
        <v>0</v>
      </c>
      <c r="H140" s="196"/>
    </row>
    <row r="141" spans="1:8" ht="15.75">
      <c r="A141" s="60"/>
      <c r="B141" s="60"/>
      <c r="C141" s="61"/>
      <c r="D141" s="61"/>
      <c r="E141" s="62"/>
      <c r="F141" s="62"/>
      <c r="G141" s="37"/>
      <c r="H141" s="38" t="s">
        <v>85</v>
      </c>
    </row>
    <row r="142" spans="1:8" ht="20.25" customHeight="1">
      <c r="A142" s="121" t="s">
        <v>0</v>
      </c>
      <c r="B142" s="121" t="s">
        <v>31</v>
      </c>
      <c r="C142" s="121" t="s">
        <v>94</v>
      </c>
      <c r="D142" s="122" t="s">
        <v>29</v>
      </c>
      <c r="E142" s="122"/>
      <c r="F142" s="122"/>
      <c r="G142" s="110" t="s">
        <v>96</v>
      </c>
      <c r="H142" s="110" t="s">
        <v>24</v>
      </c>
    </row>
    <row r="143" spans="1:8" ht="47.25" customHeight="1">
      <c r="A143" s="121"/>
      <c r="B143" s="121"/>
      <c r="C143" s="121"/>
      <c r="D143" s="63" t="s">
        <v>23</v>
      </c>
      <c r="E143" s="63" t="s">
        <v>95</v>
      </c>
      <c r="F143" s="7" t="s">
        <v>142</v>
      </c>
      <c r="G143" s="110"/>
      <c r="H143" s="110"/>
    </row>
    <row r="144" spans="1:8" ht="16.5" thickBot="1">
      <c r="A144" s="65" t="s">
        <v>1</v>
      </c>
      <c r="B144" s="65" t="s">
        <v>2</v>
      </c>
      <c r="C144" s="65" t="s">
        <v>3</v>
      </c>
      <c r="D144" s="65" t="s">
        <v>4</v>
      </c>
      <c r="E144" s="65" t="s">
        <v>5</v>
      </c>
      <c r="F144" s="65" t="s">
        <v>6</v>
      </c>
      <c r="G144" s="8" t="s">
        <v>7</v>
      </c>
      <c r="H144" s="8" t="s">
        <v>8</v>
      </c>
    </row>
    <row r="145" spans="1:8" ht="21.75" customHeight="1">
      <c r="A145" s="168" t="s">
        <v>7</v>
      </c>
      <c r="B145" s="130" t="s">
        <v>118</v>
      </c>
      <c r="C145" s="127" t="s">
        <v>10</v>
      </c>
      <c r="D145" s="68" t="s">
        <v>21</v>
      </c>
      <c r="E145" s="69">
        <f>SUM(E146:E149)</f>
        <v>151609736.76</v>
      </c>
      <c r="F145" s="69">
        <f>SUM(F146:F149)</f>
        <v>148146633.7</v>
      </c>
      <c r="G145" s="11">
        <f>F145/E145*100</f>
        <v>97.71577793484192</v>
      </c>
      <c r="H145" s="136"/>
    </row>
    <row r="146" spans="1:8" ht="21.75" customHeight="1">
      <c r="A146" s="169"/>
      <c r="B146" s="131"/>
      <c r="C146" s="128"/>
      <c r="D146" s="58" t="s">
        <v>18</v>
      </c>
      <c r="E146" s="59">
        <f aca="true" t="shared" si="6" ref="E146:F149">E151+E156+E161+E170+E175+E180+E185</f>
        <v>150881136.76</v>
      </c>
      <c r="F146" s="59">
        <f t="shared" si="6"/>
        <v>147426395.95</v>
      </c>
      <c r="G146" s="14">
        <f>F146/E146*100</f>
        <v>97.71028977896998</v>
      </c>
      <c r="H146" s="113"/>
    </row>
    <row r="147" spans="1:8" ht="21.75" customHeight="1">
      <c r="A147" s="169"/>
      <c r="B147" s="131"/>
      <c r="C147" s="128"/>
      <c r="D147" s="58" t="s">
        <v>19</v>
      </c>
      <c r="E147" s="59">
        <f t="shared" si="6"/>
        <v>728600</v>
      </c>
      <c r="F147" s="59">
        <f t="shared" si="6"/>
        <v>720237.75</v>
      </c>
      <c r="G147" s="14">
        <f>F147/E147*100</f>
        <v>98.85228520450178</v>
      </c>
      <c r="H147" s="113"/>
    </row>
    <row r="148" spans="1:8" ht="15.75" customHeight="1">
      <c r="A148" s="169"/>
      <c r="B148" s="131"/>
      <c r="C148" s="128"/>
      <c r="D148" s="58" t="s">
        <v>20</v>
      </c>
      <c r="E148" s="59">
        <f t="shared" si="6"/>
        <v>0</v>
      </c>
      <c r="F148" s="59">
        <f t="shared" si="6"/>
        <v>0</v>
      </c>
      <c r="G148" s="14">
        <v>0</v>
      </c>
      <c r="H148" s="113"/>
    </row>
    <row r="149" spans="1:8" ht="21.75" customHeight="1">
      <c r="A149" s="172"/>
      <c r="B149" s="133"/>
      <c r="C149" s="189"/>
      <c r="D149" s="58" t="s">
        <v>22</v>
      </c>
      <c r="E149" s="59">
        <f t="shared" si="6"/>
        <v>0</v>
      </c>
      <c r="F149" s="59">
        <f t="shared" si="6"/>
        <v>0</v>
      </c>
      <c r="G149" s="14">
        <v>0</v>
      </c>
      <c r="H149" s="113"/>
    </row>
    <row r="150" spans="1:11" ht="25.5" customHeight="1">
      <c r="A150" s="51" t="s">
        <v>65</v>
      </c>
      <c r="B150" s="108" t="s">
        <v>119</v>
      </c>
      <c r="C150" s="52"/>
      <c r="D150" s="47" t="s">
        <v>21</v>
      </c>
      <c r="E150" s="48">
        <f>SUM(E151:E154)</f>
        <v>25200984.8</v>
      </c>
      <c r="F150" s="48">
        <f>SUM(F151:F154)</f>
        <v>22378526.08</v>
      </c>
      <c r="G150" s="20">
        <f>F150/E150*100</f>
        <v>88.80020466501767</v>
      </c>
      <c r="H150" s="197" t="s">
        <v>149</v>
      </c>
      <c r="K150" s="86"/>
    </row>
    <row r="151" spans="1:11" ht="20.25" customHeight="1">
      <c r="A151" s="51"/>
      <c r="B151" s="108"/>
      <c r="C151" s="52"/>
      <c r="D151" s="49" t="s">
        <v>18</v>
      </c>
      <c r="E151" s="50">
        <v>25200984.8</v>
      </c>
      <c r="F151" s="50">
        <v>22378526.08</v>
      </c>
      <c r="G151" s="23">
        <f>F151/E151*100</f>
        <v>88.80020466501767</v>
      </c>
      <c r="H151" s="198"/>
      <c r="K151" s="86"/>
    </row>
    <row r="152" spans="1:8" ht="17.25" customHeight="1">
      <c r="A152" s="51"/>
      <c r="B152" s="108"/>
      <c r="C152" s="52"/>
      <c r="D152" s="49" t="s">
        <v>19</v>
      </c>
      <c r="E152" s="50">
        <v>0</v>
      </c>
      <c r="F152" s="50">
        <v>0</v>
      </c>
      <c r="G152" s="23">
        <v>0</v>
      </c>
      <c r="H152" s="198"/>
    </row>
    <row r="153" spans="1:8" ht="17.25" customHeight="1">
      <c r="A153" s="51"/>
      <c r="B153" s="108"/>
      <c r="C153" s="52"/>
      <c r="D153" s="49" t="s">
        <v>20</v>
      </c>
      <c r="E153" s="50">
        <v>0</v>
      </c>
      <c r="F153" s="50">
        <v>0</v>
      </c>
      <c r="G153" s="23">
        <v>0</v>
      </c>
      <c r="H153" s="198"/>
    </row>
    <row r="154" spans="1:11" ht="42.75" customHeight="1">
      <c r="A154" s="51"/>
      <c r="B154" s="109"/>
      <c r="C154" s="53"/>
      <c r="D154" s="49" t="s">
        <v>22</v>
      </c>
      <c r="E154" s="50">
        <v>0</v>
      </c>
      <c r="F154" s="50">
        <v>0</v>
      </c>
      <c r="G154" s="23">
        <v>0</v>
      </c>
      <c r="H154" s="199"/>
      <c r="K154" s="90"/>
    </row>
    <row r="155" spans="1:8" ht="18.75" customHeight="1">
      <c r="A155" s="54" t="s">
        <v>66</v>
      </c>
      <c r="B155" s="108" t="s">
        <v>120</v>
      </c>
      <c r="C155" s="52"/>
      <c r="D155" s="47" t="s">
        <v>21</v>
      </c>
      <c r="E155" s="48">
        <f>SUM(E156:E159)</f>
        <v>6961079.46</v>
      </c>
      <c r="F155" s="48">
        <f>SUM(F156:F159)</f>
        <v>6959999.78</v>
      </c>
      <c r="G155" s="20">
        <f>F155/E155*100</f>
        <v>99.98448976187954</v>
      </c>
      <c r="H155" s="104"/>
    </row>
    <row r="156" spans="1:8" ht="19.5" customHeight="1">
      <c r="A156" s="51"/>
      <c r="B156" s="108"/>
      <c r="C156" s="52"/>
      <c r="D156" s="49" t="s">
        <v>18</v>
      </c>
      <c r="E156" s="50">
        <v>6961079.46</v>
      </c>
      <c r="F156" s="50">
        <v>6959999.78</v>
      </c>
      <c r="G156" s="23">
        <f>F156/E156*100</f>
        <v>99.98448976187954</v>
      </c>
      <c r="H156" s="105"/>
    </row>
    <row r="157" spans="1:8" ht="21.75" customHeight="1">
      <c r="A157" s="51"/>
      <c r="B157" s="108"/>
      <c r="C157" s="52"/>
      <c r="D157" s="49" t="s">
        <v>19</v>
      </c>
      <c r="E157" s="50">
        <v>0</v>
      </c>
      <c r="F157" s="50">
        <v>0</v>
      </c>
      <c r="G157" s="23">
        <v>0</v>
      </c>
      <c r="H157" s="105"/>
    </row>
    <row r="158" spans="1:8" ht="16.5" customHeight="1">
      <c r="A158" s="51"/>
      <c r="B158" s="108"/>
      <c r="C158" s="52"/>
      <c r="D158" s="49" t="s">
        <v>20</v>
      </c>
      <c r="E158" s="50">
        <v>0</v>
      </c>
      <c r="F158" s="50">
        <v>0</v>
      </c>
      <c r="G158" s="23">
        <v>0</v>
      </c>
      <c r="H158" s="105"/>
    </row>
    <row r="159" spans="1:8" ht="21.75" customHeight="1">
      <c r="A159" s="55"/>
      <c r="B159" s="108"/>
      <c r="C159" s="52"/>
      <c r="D159" s="56" t="s">
        <v>22</v>
      </c>
      <c r="E159" s="57">
        <v>0</v>
      </c>
      <c r="F159" s="50">
        <v>0</v>
      </c>
      <c r="G159" s="40">
        <v>0</v>
      </c>
      <c r="H159" s="106"/>
    </row>
    <row r="160" spans="1:8" ht="21" customHeight="1">
      <c r="A160" s="54" t="s">
        <v>67</v>
      </c>
      <c r="B160" s="107" t="s">
        <v>121</v>
      </c>
      <c r="C160" s="56"/>
      <c r="D160" s="58" t="s">
        <v>21</v>
      </c>
      <c r="E160" s="59">
        <f>SUM(E161:E164)</f>
        <v>34833730.58</v>
      </c>
      <c r="F160" s="59">
        <f>SUM(F161:F164)</f>
        <v>34833730.58</v>
      </c>
      <c r="G160" s="14">
        <f>F160/E160*100</f>
        <v>100</v>
      </c>
      <c r="H160" s="104"/>
    </row>
    <row r="161" spans="1:8" ht="21" customHeight="1">
      <c r="A161" s="51"/>
      <c r="B161" s="108"/>
      <c r="C161" s="52"/>
      <c r="D161" s="49" t="s">
        <v>18</v>
      </c>
      <c r="E161" s="50">
        <v>34833730.58</v>
      </c>
      <c r="F161" s="50">
        <v>34833730.58</v>
      </c>
      <c r="G161" s="23">
        <f>F161/E161*100</f>
        <v>100</v>
      </c>
      <c r="H161" s="105"/>
    </row>
    <row r="162" spans="1:8" ht="21" customHeight="1">
      <c r="A162" s="51"/>
      <c r="B162" s="108"/>
      <c r="C162" s="52"/>
      <c r="D162" s="49" t="s">
        <v>19</v>
      </c>
      <c r="E162" s="50">
        <v>0</v>
      </c>
      <c r="F162" s="50">
        <v>0</v>
      </c>
      <c r="G162" s="23">
        <v>0</v>
      </c>
      <c r="H162" s="105"/>
    </row>
    <row r="163" spans="1:8" ht="18" customHeight="1">
      <c r="A163" s="51"/>
      <c r="B163" s="108"/>
      <c r="C163" s="52"/>
      <c r="D163" s="49" t="s">
        <v>20</v>
      </c>
      <c r="E163" s="50">
        <v>0</v>
      </c>
      <c r="F163" s="50">
        <v>0</v>
      </c>
      <c r="G163" s="23">
        <v>0</v>
      </c>
      <c r="H163" s="105"/>
    </row>
    <row r="164" spans="1:8" ht="21" customHeight="1">
      <c r="A164" s="55"/>
      <c r="B164" s="109"/>
      <c r="C164" s="53"/>
      <c r="D164" s="49" t="s">
        <v>22</v>
      </c>
      <c r="E164" s="50">
        <v>0</v>
      </c>
      <c r="F164" s="50">
        <v>0</v>
      </c>
      <c r="G164" s="23">
        <v>0</v>
      </c>
      <c r="H164" s="106"/>
    </row>
    <row r="165" spans="1:8" ht="15.75">
      <c r="A165" s="60"/>
      <c r="B165" s="60"/>
      <c r="C165" s="61"/>
      <c r="D165" s="61"/>
      <c r="E165" s="62"/>
      <c r="F165" s="62"/>
      <c r="G165" s="37"/>
      <c r="H165" s="38" t="s">
        <v>86</v>
      </c>
    </row>
    <row r="166" spans="1:8" ht="26.25" customHeight="1">
      <c r="A166" s="121" t="s">
        <v>0</v>
      </c>
      <c r="B166" s="121" t="s">
        <v>31</v>
      </c>
      <c r="C166" s="121" t="s">
        <v>94</v>
      </c>
      <c r="D166" s="122" t="s">
        <v>29</v>
      </c>
      <c r="E166" s="122"/>
      <c r="F166" s="122"/>
      <c r="G166" s="110" t="s">
        <v>96</v>
      </c>
      <c r="H166" s="110" t="s">
        <v>24</v>
      </c>
    </row>
    <row r="167" spans="1:8" ht="48" customHeight="1">
      <c r="A167" s="121"/>
      <c r="B167" s="121"/>
      <c r="C167" s="121"/>
      <c r="D167" s="63" t="s">
        <v>23</v>
      </c>
      <c r="E167" s="63" t="s">
        <v>95</v>
      </c>
      <c r="F167" s="7" t="s">
        <v>142</v>
      </c>
      <c r="G167" s="110"/>
      <c r="H167" s="110"/>
    </row>
    <row r="168" spans="1:8" ht="15.75">
      <c r="A168" s="64" t="s">
        <v>1</v>
      </c>
      <c r="B168" s="65" t="s">
        <v>2</v>
      </c>
      <c r="C168" s="65" t="s">
        <v>3</v>
      </c>
      <c r="D168" s="65" t="s">
        <v>4</v>
      </c>
      <c r="E168" s="65" t="s">
        <v>5</v>
      </c>
      <c r="F168" s="65" t="s">
        <v>6</v>
      </c>
      <c r="G168" s="8" t="s">
        <v>7</v>
      </c>
      <c r="H168" s="8" t="s">
        <v>8</v>
      </c>
    </row>
    <row r="169" spans="1:8" ht="20.25" customHeight="1">
      <c r="A169" s="51" t="s">
        <v>68</v>
      </c>
      <c r="B169" s="107" t="s">
        <v>122</v>
      </c>
      <c r="C169" s="56"/>
      <c r="D169" s="58" t="s">
        <v>21</v>
      </c>
      <c r="E169" s="59">
        <f>SUM(E170:E173)</f>
        <v>36075022.67</v>
      </c>
      <c r="F169" s="59">
        <f>SUM(F170:F173)</f>
        <v>35972245.98</v>
      </c>
      <c r="G169" s="14">
        <f aca="true" t="shared" si="7" ref="G169:G175">F169/E169*100</f>
        <v>99.71510290945575</v>
      </c>
      <c r="H169" s="118"/>
    </row>
    <row r="170" spans="1:8" ht="20.25" customHeight="1">
      <c r="A170" s="51"/>
      <c r="B170" s="108"/>
      <c r="C170" s="52"/>
      <c r="D170" s="49" t="s">
        <v>18</v>
      </c>
      <c r="E170" s="50">
        <v>36075022.67</v>
      </c>
      <c r="F170" s="50">
        <v>35972245.98</v>
      </c>
      <c r="G170" s="23">
        <f t="shared" si="7"/>
        <v>99.71510290945575</v>
      </c>
      <c r="H170" s="119"/>
    </row>
    <row r="171" spans="1:8" ht="20.25" customHeight="1">
      <c r="A171" s="51"/>
      <c r="B171" s="108"/>
      <c r="C171" s="52"/>
      <c r="D171" s="49" t="s">
        <v>19</v>
      </c>
      <c r="E171" s="50">
        <v>0</v>
      </c>
      <c r="F171" s="50">
        <v>0</v>
      </c>
      <c r="G171" s="23">
        <v>0</v>
      </c>
      <c r="H171" s="119"/>
    </row>
    <row r="172" spans="1:8" ht="20.25" customHeight="1">
      <c r="A172" s="51"/>
      <c r="B172" s="108"/>
      <c r="C172" s="52"/>
      <c r="D172" s="49" t="s">
        <v>20</v>
      </c>
      <c r="E172" s="50">
        <v>0</v>
      </c>
      <c r="F172" s="50">
        <v>0</v>
      </c>
      <c r="G172" s="23">
        <v>0</v>
      </c>
      <c r="H172" s="119"/>
    </row>
    <row r="173" spans="1:8" ht="20.25" customHeight="1">
      <c r="A173" s="51"/>
      <c r="B173" s="109"/>
      <c r="C173" s="53"/>
      <c r="D173" s="49" t="s">
        <v>22</v>
      </c>
      <c r="E173" s="50">
        <v>0</v>
      </c>
      <c r="F173" s="50">
        <v>0</v>
      </c>
      <c r="G173" s="23">
        <v>0</v>
      </c>
      <c r="H173" s="120"/>
    </row>
    <row r="174" spans="1:8" ht="20.25" customHeight="1">
      <c r="A174" s="54" t="s">
        <v>69</v>
      </c>
      <c r="B174" s="108" t="s">
        <v>123</v>
      </c>
      <c r="C174" s="52"/>
      <c r="D174" s="47" t="s">
        <v>21</v>
      </c>
      <c r="E174" s="48">
        <f>SUM(E175:E178)</f>
        <v>15072919.25</v>
      </c>
      <c r="F174" s="48">
        <f>SUM(F175:F178)</f>
        <v>14544493.53</v>
      </c>
      <c r="G174" s="20">
        <f t="shared" si="7"/>
        <v>96.49420453174656</v>
      </c>
      <c r="H174" s="118"/>
    </row>
    <row r="175" spans="1:8" ht="20.25" customHeight="1">
      <c r="A175" s="51"/>
      <c r="B175" s="108"/>
      <c r="C175" s="52"/>
      <c r="D175" s="49" t="s">
        <v>18</v>
      </c>
      <c r="E175" s="50">
        <v>15072919.25</v>
      </c>
      <c r="F175" s="50">
        <v>14544493.53</v>
      </c>
      <c r="G175" s="23">
        <f t="shared" si="7"/>
        <v>96.49420453174656</v>
      </c>
      <c r="H175" s="119"/>
    </row>
    <row r="176" spans="1:8" ht="20.25" customHeight="1">
      <c r="A176" s="51"/>
      <c r="B176" s="108"/>
      <c r="C176" s="52"/>
      <c r="D176" s="49" t="s">
        <v>19</v>
      </c>
      <c r="E176" s="50">
        <v>0</v>
      </c>
      <c r="F176" s="50">
        <v>0</v>
      </c>
      <c r="G176" s="23">
        <v>0</v>
      </c>
      <c r="H176" s="119"/>
    </row>
    <row r="177" spans="1:8" ht="20.25" customHeight="1">
      <c r="A177" s="51"/>
      <c r="B177" s="108"/>
      <c r="C177" s="52"/>
      <c r="D177" s="49" t="s">
        <v>20</v>
      </c>
      <c r="E177" s="50">
        <v>0</v>
      </c>
      <c r="F177" s="50">
        <v>0</v>
      </c>
      <c r="G177" s="23">
        <v>0</v>
      </c>
      <c r="H177" s="119"/>
    </row>
    <row r="178" spans="1:8" ht="20.25" customHeight="1">
      <c r="A178" s="55"/>
      <c r="B178" s="108"/>
      <c r="C178" s="52"/>
      <c r="D178" s="56" t="s">
        <v>22</v>
      </c>
      <c r="E178" s="57">
        <v>0</v>
      </c>
      <c r="F178" s="57">
        <v>0</v>
      </c>
      <c r="G178" s="40">
        <v>0</v>
      </c>
      <c r="H178" s="120"/>
    </row>
    <row r="179" spans="1:8" ht="20.25" customHeight="1">
      <c r="A179" s="54" t="s">
        <v>70</v>
      </c>
      <c r="B179" s="107" t="s">
        <v>124</v>
      </c>
      <c r="C179" s="56"/>
      <c r="D179" s="58" t="s">
        <v>21</v>
      </c>
      <c r="E179" s="59">
        <f>SUM(E180:E183)</f>
        <v>33466000</v>
      </c>
      <c r="F179" s="59">
        <f>SUM(F180:F183)</f>
        <v>33457637.75</v>
      </c>
      <c r="G179" s="14">
        <f>F179/E179*100</f>
        <v>99.97501269945617</v>
      </c>
      <c r="H179" s="118"/>
    </row>
    <row r="180" spans="1:8" ht="20.25" customHeight="1">
      <c r="A180" s="66"/>
      <c r="B180" s="108"/>
      <c r="C180" s="52"/>
      <c r="D180" s="49" t="s">
        <v>18</v>
      </c>
      <c r="E180" s="50">
        <v>32737400</v>
      </c>
      <c r="F180" s="50">
        <v>32737400</v>
      </c>
      <c r="G180" s="23">
        <f>F180/E180*100</f>
        <v>100</v>
      </c>
      <c r="H180" s="119"/>
    </row>
    <row r="181" spans="1:8" ht="20.25" customHeight="1">
      <c r="A181" s="66"/>
      <c r="B181" s="108"/>
      <c r="C181" s="52"/>
      <c r="D181" s="49" t="s">
        <v>19</v>
      </c>
      <c r="E181" s="50">
        <v>728600</v>
      </c>
      <c r="F181" s="50">
        <v>720237.75</v>
      </c>
      <c r="G181" s="23">
        <f>F181/E181*100</f>
        <v>98.85228520450178</v>
      </c>
      <c r="H181" s="119"/>
    </row>
    <row r="182" spans="1:8" ht="20.25" customHeight="1">
      <c r="A182" s="66"/>
      <c r="B182" s="108"/>
      <c r="C182" s="52"/>
      <c r="D182" s="49" t="s">
        <v>20</v>
      </c>
      <c r="E182" s="50">
        <v>0</v>
      </c>
      <c r="F182" s="50">
        <v>0</v>
      </c>
      <c r="G182" s="23">
        <v>0</v>
      </c>
      <c r="H182" s="119"/>
    </row>
    <row r="183" spans="1:8" ht="20.25" customHeight="1">
      <c r="A183" s="67"/>
      <c r="B183" s="109"/>
      <c r="C183" s="53"/>
      <c r="D183" s="49" t="s">
        <v>22</v>
      </c>
      <c r="E183" s="50">
        <v>0</v>
      </c>
      <c r="F183" s="50">
        <v>0</v>
      </c>
      <c r="G183" s="23">
        <v>0</v>
      </c>
      <c r="H183" s="120"/>
    </row>
    <row r="184" spans="1:8" ht="20.25" customHeight="1">
      <c r="A184" s="16" t="s">
        <v>140</v>
      </c>
      <c r="B184" s="98" t="s">
        <v>141</v>
      </c>
      <c r="C184" s="17"/>
      <c r="D184" s="18" t="s">
        <v>21</v>
      </c>
      <c r="E184" s="19">
        <f>SUM(E185:E188)</f>
        <v>0</v>
      </c>
      <c r="F184" s="19">
        <f>SUM(F185:F188)</f>
        <v>0</v>
      </c>
      <c r="G184" s="20">
        <v>0</v>
      </c>
      <c r="H184" s="118"/>
    </row>
    <row r="185" spans="1:8" ht="20.25" customHeight="1">
      <c r="A185" s="28"/>
      <c r="B185" s="98"/>
      <c r="C185" s="17"/>
      <c r="D185" s="21" t="s">
        <v>18</v>
      </c>
      <c r="E185" s="22">
        <v>0</v>
      </c>
      <c r="F185" s="22">
        <v>0</v>
      </c>
      <c r="G185" s="23">
        <v>0</v>
      </c>
      <c r="H185" s="119"/>
    </row>
    <row r="186" spans="1:8" ht="20.25" customHeight="1">
      <c r="A186" s="28"/>
      <c r="B186" s="98"/>
      <c r="C186" s="17"/>
      <c r="D186" s="21" t="s">
        <v>19</v>
      </c>
      <c r="E186" s="22">
        <v>0</v>
      </c>
      <c r="F186" s="22">
        <v>0</v>
      </c>
      <c r="G186" s="23">
        <v>0</v>
      </c>
      <c r="H186" s="119"/>
    </row>
    <row r="187" spans="1:8" ht="20.25" customHeight="1">
      <c r="A187" s="28"/>
      <c r="B187" s="98"/>
      <c r="C187" s="17"/>
      <c r="D187" s="21" t="s">
        <v>20</v>
      </c>
      <c r="E187" s="22">
        <v>0</v>
      </c>
      <c r="F187" s="22">
        <v>0</v>
      </c>
      <c r="G187" s="23">
        <v>0</v>
      </c>
      <c r="H187" s="119"/>
    </row>
    <row r="188" spans="1:8" ht="20.25" customHeight="1" thickBot="1">
      <c r="A188" s="29"/>
      <c r="B188" s="99"/>
      <c r="C188" s="30"/>
      <c r="D188" s="31" t="s">
        <v>22</v>
      </c>
      <c r="E188" s="32">
        <v>0</v>
      </c>
      <c r="F188" s="32">
        <v>0</v>
      </c>
      <c r="G188" s="33">
        <v>0</v>
      </c>
      <c r="H188" s="190"/>
    </row>
    <row r="189" spans="1:8" ht="20.25" customHeight="1">
      <c r="A189" s="60"/>
      <c r="B189" s="60"/>
      <c r="C189" s="61"/>
      <c r="D189" s="61"/>
      <c r="E189" s="62"/>
      <c r="F189" s="62"/>
      <c r="G189" s="37"/>
      <c r="H189" s="38" t="s">
        <v>87</v>
      </c>
    </row>
    <row r="190" spans="1:8" ht="20.25" customHeight="1">
      <c r="A190" s="121" t="s">
        <v>0</v>
      </c>
      <c r="B190" s="121" t="s">
        <v>31</v>
      </c>
      <c r="C190" s="121" t="s">
        <v>94</v>
      </c>
      <c r="D190" s="122" t="s">
        <v>29</v>
      </c>
      <c r="E190" s="122"/>
      <c r="F190" s="122"/>
      <c r="G190" s="110" t="s">
        <v>96</v>
      </c>
      <c r="H190" s="110" t="s">
        <v>24</v>
      </c>
    </row>
    <row r="191" spans="1:8" ht="51" customHeight="1">
      <c r="A191" s="121"/>
      <c r="B191" s="121"/>
      <c r="C191" s="121"/>
      <c r="D191" s="63" t="s">
        <v>23</v>
      </c>
      <c r="E191" s="63" t="s">
        <v>95</v>
      </c>
      <c r="F191" s="7" t="s">
        <v>142</v>
      </c>
      <c r="G191" s="110"/>
      <c r="H191" s="110"/>
    </row>
    <row r="192" spans="1:8" ht="20.25" customHeight="1" thickBot="1">
      <c r="A192" s="65" t="s">
        <v>1</v>
      </c>
      <c r="B192" s="65" t="s">
        <v>2</v>
      </c>
      <c r="C192" s="65" t="s">
        <v>3</v>
      </c>
      <c r="D192" s="65" t="s">
        <v>4</v>
      </c>
      <c r="E192" s="65" t="s">
        <v>5</v>
      </c>
      <c r="F192" s="65" t="s">
        <v>6</v>
      </c>
      <c r="G192" s="8" t="s">
        <v>7</v>
      </c>
      <c r="H192" s="8" t="s">
        <v>8</v>
      </c>
    </row>
    <row r="193" spans="1:8" ht="15.75">
      <c r="A193" s="168" t="s">
        <v>8</v>
      </c>
      <c r="B193" s="130" t="s">
        <v>125</v>
      </c>
      <c r="C193" s="127" t="s">
        <v>10</v>
      </c>
      <c r="D193" s="68" t="s">
        <v>21</v>
      </c>
      <c r="E193" s="69">
        <f>SUM(E194:E197)</f>
        <v>859086.3700000001</v>
      </c>
      <c r="F193" s="69">
        <f>SUM(F194:F197)</f>
        <v>859086.3700000001</v>
      </c>
      <c r="G193" s="11">
        <f>F193/E193*100</f>
        <v>100</v>
      </c>
      <c r="H193" s="186"/>
    </row>
    <row r="194" spans="1:8" ht="15.75">
      <c r="A194" s="169"/>
      <c r="B194" s="131"/>
      <c r="C194" s="128"/>
      <c r="D194" s="58" t="s">
        <v>18</v>
      </c>
      <c r="E194" s="59">
        <v>548918.06</v>
      </c>
      <c r="F194" s="59">
        <v>548918.06</v>
      </c>
      <c r="G194" s="14">
        <f>F194/E194*100</f>
        <v>100</v>
      </c>
      <c r="H194" s="187"/>
    </row>
    <row r="195" spans="1:8" ht="15.75">
      <c r="A195" s="169"/>
      <c r="B195" s="131"/>
      <c r="C195" s="128"/>
      <c r="D195" s="58" t="s">
        <v>19</v>
      </c>
      <c r="E195" s="59">
        <v>310168.31</v>
      </c>
      <c r="F195" s="59">
        <v>310168.31</v>
      </c>
      <c r="G195" s="14">
        <f>F195/E195*100</f>
        <v>100</v>
      </c>
      <c r="H195" s="187"/>
    </row>
    <row r="196" spans="1:8" ht="15.75">
      <c r="A196" s="169"/>
      <c r="B196" s="131"/>
      <c r="C196" s="128"/>
      <c r="D196" s="58" t="s">
        <v>20</v>
      </c>
      <c r="E196" s="59">
        <v>0</v>
      </c>
      <c r="F196" s="59">
        <v>0</v>
      </c>
      <c r="G196" s="14">
        <v>0</v>
      </c>
      <c r="H196" s="187"/>
    </row>
    <row r="197" spans="1:8" ht="16.5" thickBot="1">
      <c r="A197" s="170"/>
      <c r="B197" s="132"/>
      <c r="C197" s="129"/>
      <c r="D197" s="70" t="s">
        <v>22</v>
      </c>
      <c r="E197" s="71">
        <v>0</v>
      </c>
      <c r="F197" s="71">
        <v>0</v>
      </c>
      <c r="G197" s="15">
        <v>0</v>
      </c>
      <c r="H197" s="188"/>
    </row>
    <row r="198" spans="1:8" ht="18" customHeight="1">
      <c r="A198" s="168" t="s">
        <v>9</v>
      </c>
      <c r="B198" s="130" t="s">
        <v>126</v>
      </c>
      <c r="C198" s="127" t="s">
        <v>10</v>
      </c>
      <c r="D198" s="68" t="s">
        <v>21</v>
      </c>
      <c r="E198" s="69">
        <f>SUM(E199:E202)</f>
        <v>110684834.14</v>
      </c>
      <c r="F198" s="69">
        <f>SUM(F199:F202)</f>
        <v>109816971.03</v>
      </c>
      <c r="G198" s="11">
        <f aca="true" t="shared" si="8" ref="G198:G212">F198/E198*100</f>
        <v>99.21591506483871</v>
      </c>
      <c r="H198" s="136"/>
    </row>
    <row r="199" spans="1:8" ht="18" customHeight="1">
      <c r="A199" s="169"/>
      <c r="B199" s="131"/>
      <c r="C199" s="128"/>
      <c r="D199" s="58" t="s">
        <v>18</v>
      </c>
      <c r="E199" s="59">
        <v>101835486.42</v>
      </c>
      <c r="F199" s="59">
        <v>101819858.39</v>
      </c>
      <c r="G199" s="14">
        <f t="shared" si="8"/>
        <v>99.98465365016715</v>
      </c>
      <c r="H199" s="113"/>
    </row>
    <row r="200" spans="1:8" ht="18" customHeight="1">
      <c r="A200" s="169"/>
      <c r="B200" s="131"/>
      <c r="C200" s="128"/>
      <c r="D200" s="58" t="s">
        <v>19</v>
      </c>
      <c r="E200" s="59">
        <v>8849347.72</v>
      </c>
      <c r="F200" s="59">
        <v>7997112.64</v>
      </c>
      <c r="G200" s="14">
        <f t="shared" si="8"/>
        <v>90.36951527993521</v>
      </c>
      <c r="H200" s="113"/>
    </row>
    <row r="201" spans="1:8" ht="18" customHeight="1">
      <c r="A201" s="169"/>
      <c r="B201" s="131"/>
      <c r="C201" s="128"/>
      <c r="D201" s="58" t="s">
        <v>20</v>
      </c>
      <c r="E201" s="59">
        <v>0</v>
      </c>
      <c r="F201" s="59">
        <v>0</v>
      </c>
      <c r="G201" s="14">
        <v>0</v>
      </c>
      <c r="H201" s="113"/>
    </row>
    <row r="202" spans="1:8" ht="18" customHeight="1" thickBot="1">
      <c r="A202" s="170"/>
      <c r="B202" s="132"/>
      <c r="C202" s="129"/>
      <c r="D202" s="70" t="s">
        <v>22</v>
      </c>
      <c r="E202" s="71">
        <v>0</v>
      </c>
      <c r="F202" s="71">
        <v>0</v>
      </c>
      <c r="G202" s="15">
        <v>0</v>
      </c>
      <c r="H202" s="137"/>
    </row>
    <row r="203" spans="1:10" ht="29.25" customHeight="1">
      <c r="A203" s="168" t="s">
        <v>13</v>
      </c>
      <c r="B203" s="130" t="s">
        <v>56</v>
      </c>
      <c r="C203" s="127" t="s">
        <v>10</v>
      </c>
      <c r="D203" s="68" t="s">
        <v>21</v>
      </c>
      <c r="E203" s="69">
        <f>SUM(E204:E207)</f>
        <v>23224975.56</v>
      </c>
      <c r="F203" s="69">
        <f>SUM(F204:F207)</f>
        <v>21787174.049999997</v>
      </c>
      <c r="G203" s="11">
        <f t="shared" si="8"/>
        <v>93.80924424964174</v>
      </c>
      <c r="H203" s="191" t="s">
        <v>146</v>
      </c>
      <c r="J203" s="86"/>
    </row>
    <row r="204" spans="1:10" ht="29.25" customHeight="1">
      <c r="A204" s="169"/>
      <c r="B204" s="131"/>
      <c r="C204" s="128"/>
      <c r="D204" s="58" t="s">
        <v>18</v>
      </c>
      <c r="E204" s="59">
        <v>17562475.88</v>
      </c>
      <c r="F204" s="59">
        <v>16124674.37</v>
      </c>
      <c r="G204" s="14">
        <f t="shared" si="8"/>
        <v>91.81321859273068</v>
      </c>
      <c r="H204" s="192"/>
      <c r="J204" s="86"/>
    </row>
    <row r="205" spans="1:8" ht="29.25" customHeight="1">
      <c r="A205" s="169"/>
      <c r="B205" s="131"/>
      <c r="C205" s="128"/>
      <c r="D205" s="58" t="s">
        <v>19</v>
      </c>
      <c r="E205" s="59">
        <v>5662499.68</v>
      </c>
      <c r="F205" s="59">
        <v>5662499.68</v>
      </c>
      <c r="G205" s="14">
        <f t="shared" si="8"/>
        <v>100</v>
      </c>
      <c r="H205" s="192"/>
    </row>
    <row r="206" spans="1:8" ht="29.25" customHeight="1">
      <c r="A206" s="169"/>
      <c r="B206" s="131"/>
      <c r="C206" s="128"/>
      <c r="D206" s="58" t="s">
        <v>20</v>
      </c>
      <c r="E206" s="59">
        <v>0</v>
      </c>
      <c r="F206" s="59">
        <v>0</v>
      </c>
      <c r="G206" s="14">
        <v>0</v>
      </c>
      <c r="H206" s="192"/>
    </row>
    <row r="207" spans="1:8" ht="34.5" customHeight="1" thickBot="1">
      <c r="A207" s="170"/>
      <c r="B207" s="132"/>
      <c r="C207" s="129"/>
      <c r="D207" s="70" t="s">
        <v>22</v>
      </c>
      <c r="E207" s="71">
        <v>0</v>
      </c>
      <c r="F207" s="71">
        <v>0</v>
      </c>
      <c r="G207" s="15">
        <v>0</v>
      </c>
      <c r="H207" s="193"/>
    </row>
    <row r="208" spans="1:10" ht="15.75">
      <c r="A208" s="160" t="s">
        <v>14</v>
      </c>
      <c r="B208" s="140" t="s">
        <v>127</v>
      </c>
      <c r="C208" s="124" t="s">
        <v>11</v>
      </c>
      <c r="D208" s="9" t="s">
        <v>21</v>
      </c>
      <c r="E208" s="10">
        <f>SUM(E209:E212)</f>
        <v>244015584.03000003</v>
      </c>
      <c r="F208" s="10">
        <f>SUM(F209:F212)</f>
        <v>243222134.33000004</v>
      </c>
      <c r="G208" s="11">
        <f t="shared" si="8"/>
        <v>99.67483646458317</v>
      </c>
      <c r="H208" s="136"/>
      <c r="J208" s="6"/>
    </row>
    <row r="209" spans="1:11" ht="15.75">
      <c r="A209" s="161"/>
      <c r="B209" s="138"/>
      <c r="C209" s="125"/>
      <c r="D209" s="12" t="s">
        <v>18</v>
      </c>
      <c r="E209" s="13">
        <f aca="true" t="shared" si="9" ref="E209:F212">E218+E223+E228+E233+E242</f>
        <v>231022437.81000003</v>
      </c>
      <c r="F209" s="13">
        <f t="shared" si="9"/>
        <v>230480156.47000003</v>
      </c>
      <c r="G209" s="14">
        <f t="shared" si="8"/>
        <v>99.76526897337739</v>
      </c>
      <c r="H209" s="113"/>
      <c r="J209" s="6"/>
      <c r="K209" s="6"/>
    </row>
    <row r="210" spans="1:11" ht="15.75">
      <c r="A210" s="161"/>
      <c r="B210" s="138"/>
      <c r="C210" s="125"/>
      <c r="D210" s="12" t="s">
        <v>19</v>
      </c>
      <c r="E210" s="13">
        <f t="shared" si="9"/>
        <v>7687840</v>
      </c>
      <c r="F210" s="13">
        <f t="shared" si="9"/>
        <v>7687840</v>
      </c>
      <c r="G210" s="14">
        <f t="shared" si="8"/>
        <v>100</v>
      </c>
      <c r="H210" s="113"/>
      <c r="J210" s="6"/>
      <c r="K210" s="6"/>
    </row>
    <row r="211" spans="1:11" ht="15.75">
      <c r="A211" s="161"/>
      <c r="B211" s="138"/>
      <c r="C211" s="125"/>
      <c r="D211" s="12" t="s">
        <v>20</v>
      </c>
      <c r="E211" s="13">
        <f t="shared" si="9"/>
        <v>0</v>
      </c>
      <c r="F211" s="13">
        <f t="shared" si="9"/>
        <v>0</v>
      </c>
      <c r="G211" s="14">
        <v>0</v>
      </c>
      <c r="H211" s="113"/>
      <c r="J211" s="6"/>
      <c r="K211" s="6"/>
    </row>
    <row r="212" spans="1:11" ht="15.75">
      <c r="A212" s="171"/>
      <c r="B212" s="139"/>
      <c r="C212" s="134"/>
      <c r="D212" s="12" t="s">
        <v>22</v>
      </c>
      <c r="E212" s="13">
        <f t="shared" si="9"/>
        <v>5305306.22</v>
      </c>
      <c r="F212" s="13">
        <v>5054137.86</v>
      </c>
      <c r="G212" s="14">
        <f t="shared" si="8"/>
        <v>95.2657141815275</v>
      </c>
      <c r="H212" s="113"/>
      <c r="J212" s="6"/>
      <c r="K212" s="6"/>
    </row>
    <row r="213" spans="1:11" ht="21" customHeight="1">
      <c r="A213" s="60"/>
      <c r="B213" s="60"/>
      <c r="C213" s="61"/>
      <c r="D213" s="61"/>
      <c r="E213" s="62"/>
      <c r="F213" s="62"/>
      <c r="G213" s="37"/>
      <c r="H213" s="38" t="s">
        <v>88</v>
      </c>
      <c r="J213" s="6"/>
      <c r="K213" s="6"/>
    </row>
    <row r="214" spans="1:11" ht="21" customHeight="1">
      <c r="A214" s="121" t="s">
        <v>0</v>
      </c>
      <c r="B214" s="121" t="s">
        <v>31</v>
      </c>
      <c r="C214" s="121" t="s">
        <v>94</v>
      </c>
      <c r="D214" s="122" t="s">
        <v>29</v>
      </c>
      <c r="E214" s="122"/>
      <c r="F214" s="122"/>
      <c r="G214" s="110" t="s">
        <v>96</v>
      </c>
      <c r="H214" s="110" t="s">
        <v>24</v>
      </c>
      <c r="J214" s="6"/>
      <c r="K214" s="6"/>
    </row>
    <row r="215" spans="1:11" ht="51.75" customHeight="1">
      <c r="A215" s="121"/>
      <c r="B215" s="121"/>
      <c r="C215" s="121"/>
      <c r="D215" s="63" t="s">
        <v>23</v>
      </c>
      <c r="E215" s="63" t="s">
        <v>95</v>
      </c>
      <c r="F215" s="7" t="s">
        <v>142</v>
      </c>
      <c r="G215" s="110"/>
      <c r="H215" s="110"/>
      <c r="J215" s="6"/>
      <c r="K215" s="6"/>
    </row>
    <row r="216" spans="1:11" ht="15.75">
      <c r="A216" s="64" t="s">
        <v>1</v>
      </c>
      <c r="B216" s="64" t="s">
        <v>2</v>
      </c>
      <c r="C216" s="64" t="s">
        <v>3</v>
      </c>
      <c r="D216" s="64" t="s">
        <v>4</v>
      </c>
      <c r="E216" s="64" t="s">
        <v>5</v>
      </c>
      <c r="F216" s="64" t="s">
        <v>6</v>
      </c>
      <c r="G216" s="43" t="s">
        <v>7</v>
      </c>
      <c r="H216" s="43" t="s">
        <v>8</v>
      </c>
      <c r="J216" s="6"/>
      <c r="K216" s="6"/>
    </row>
    <row r="217" spans="1:11" ht="21.75" customHeight="1">
      <c r="A217" s="51" t="s">
        <v>71</v>
      </c>
      <c r="B217" s="108" t="s">
        <v>128</v>
      </c>
      <c r="C217" s="52"/>
      <c r="D217" s="47" t="s">
        <v>21</v>
      </c>
      <c r="E217" s="48">
        <f>SUM(E218:E221)</f>
        <v>169671123.63000003</v>
      </c>
      <c r="F217" s="48">
        <f>SUM(F218:F221)</f>
        <v>169419954.93</v>
      </c>
      <c r="G217" s="20">
        <f>F217/E217*100</f>
        <v>99.85196732677521</v>
      </c>
      <c r="H217" s="112"/>
      <c r="J217" s="77"/>
      <c r="K217" s="6"/>
    </row>
    <row r="218" spans="1:11" ht="21.75" customHeight="1">
      <c r="A218" s="51"/>
      <c r="B218" s="108"/>
      <c r="C218" s="52"/>
      <c r="D218" s="49" t="s">
        <v>18</v>
      </c>
      <c r="E218" s="50">
        <v>160117960.24</v>
      </c>
      <c r="F218" s="50">
        <v>160117959.9</v>
      </c>
      <c r="G218" s="23">
        <f aca="true" t="shared" si="10" ref="G218:G233">F218/E218*100</f>
        <v>99.99999978765655</v>
      </c>
      <c r="H218" s="113"/>
      <c r="J218" s="77"/>
      <c r="K218" s="6"/>
    </row>
    <row r="219" spans="1:11" ht="21.75" customHeight="1">
      <c r="A219" s="51"/>
      <c r="B219" s="108"/>
      <c r="C219" s="52"/>
      <c r="D219" s="49" t="s">
        <v>19</v>
      </c>
      <c r="E219" s="50">
        <v>4344894.31</v>
      </c>
      <c r="F219" s="50">
        <v>4344894.31</v>
      </c>
      <c r="G219" s="23">
        <f t="shared" si="10"/>
        <v>100</v>
      </c>
      <c r="H219" s="113"/>
      <c r="J219" s="77"/>
      <c r="K219" s="6"/>
    </row>
    <row r="220" spans="1:11" ht="18" customHeight="1">
      <c r="A220" s="51"/>
      <c r="B220" s="108"/>
      <c r="C220" s="52"/>
      <c r="D220" s="49" t="s">
        <v>20</v>
      </c>
      <c r="E220" s="50">
        <v>0</v>
      </c>
      <c r="F220" s="50">
        <v>0</v>
      </c>
      <c r="G220" s="23">
        <v>0</v>
      </c>
      <c r="H220" s="113"/>
      <c r="J220" s="77"/>
      <c r="K220" s="6"/>
    </row>
    <row r="221" spans="1:11" ht="18" customHeight="1">
      <c r="A221" s="51"/>
      <c r="B221" s="109"/>
      <c r="C221" s="53"/>
      <c r="D221" s="49" t="s">
        <v>22</v>
      </c>
      <c r="E221" s="50">
        <v>5208269.08</v>
      </c>
      <c r="F221" s="50">
        <v>4957100.72</v>
      </c>
      <c r="G221" s="23">
        <f t="shared" si="10"/>
        <v>95.17750799465222</v>
      </c>
      <c r="H221" s="113"/>
      <c r="J221" s="78"/>
      <c r="K221" s="6"/>
    </row>
    <row r="222" spans="1:11" ht="21" customHeight="1">
      <c r="A222" s="54" t="s">
        <v>72</v>
      </c>
      <c r="B222" s="108" t="s">
        <v>129</v>
      </c>
      <c r="C222" s="52"/>
      <c r="D222" s="47" t="s">
        <v>21</v>
      </c>
      <c r="E222" s="48">
        <f>SUM(E223:E226)</f>
        <v>53514815.69</v>
      </c>
      <c r="F222" s="48">
        <f>SUM(F223:F226)</f>
        <v>53514815.69</v>
      </c>
      <c r="G222" s="72">
        <f t="shared" si="10"/>
        <v>100</v>
      </c>
      <c r="H222" s="104"/>
      <c r="J222" s="6"/>
      <c r="K222" s="6"/>
    </row>
    <row r="223" spans="1:11" ht="21" customHeight="1">
      <c r="A223" s="51"/>
      <c r="B223" s="108"/>
      <c r="C223" s="52"/>
      <c r="D223" s="49" t="s">
        <v>18</v>
      </c>
      <c r="E223" s="50">
        <v>50166870</v>
      </c>
      <c r="F223" s="50">
        <v>50166870</v>
      </c>
      <c r="G223" s="73">
        <f t="shared" si="10"/>
        <v>100</v>
      </c>
      <c r="H223" s="105"/>
      <c r="J223" s="6"/>
      <c r="K223" s="6"/>
    </row>
    <row r="224" spans="1:11" ht="21" customHeight="1">
      <c r="A224" s="51"/>
      <c r="B224" s="108"/>
      <c r="C224" s="52"/>
      <c r="D224" s="49" t="s">
        <v>19</v>
      </c>
      <c r="E224" s="96">
        <v>3342945.69</v>
      </c>
      <c r="F224" s="50">
        <v>3342945.69</v>
      </c>
      <c r="G224" s="73">
        <f t="shared" si="10"/>
        <v>100</v>
      </c>
      <c r="H224" s="105"/>
      <c r="J224" s="6"/>
      <c r="K224" s="6"/>
    </row>
    <row r="225" spans="1:11" ht="21" customHeight="1">
      <c r="A225" s="51"/>
      <c r="B225" s="108"/>
      <c r="C225" s="52"/>
      <c r="D225" s="49" t="s">
        <v>20</v>
      </c>
      <c r="E225" s="50">
        <v>0</v>
      </c>
      <c r="F225" s="50">
        <v>0</v>
      </c>
      <c r="G225" s="73">
        <v>0</v>
      </c>
      <c r="H225" s="105"/>
      <c r="J225" s="6"/>
      <c r="K225" s="6"/>
    </row>
    <row r="226" spans="1:11" ht="21" customHeight="1">
      <c r="A226" s="55"/>
      <c r="B226" s="108"/>
      <c r="C226" s="52"/>
      <c r="D226" s="56" t="s">
        <v>22</v>
      </c>
      <c r="E226" s="50">
        <v>5000</v>
      </c>
      <c r="F226" s="50">
        <v>5000</v>
      </c>
      <c r="G226" s="74">
        <f t="shared" si="10"/>
        <v>100</v>
      </c>
      <c r="H226" s="106"/>
      <c r="J226" s="6"/>
      <c r="K226" s="6"/>
    </row>
    <row r="227" spans="1:11" ht="21" customHeight="1">
      <c r="A227" s="54" t="s">
        <v>73</v>
      </c>
      <c r="B227" s="107" t="s">
        <v>130</v>
      </c>
      <c r="C227" s="56"/>
      <c r="D227" s="58" t="s">
        <v>21</v>
      </c>
      <c r="E227" s="59">
        <f>SUM(E228:E231)</f>
        <v>12533697.440000001</v>
      </c>
      <c r="F227" s="59">
        <f>SUM(F228:F231)</f>
        <v>12533697.440000001</v>
      </c>
      <c r="G227" s="14">
        <f t="shared" si="10"/>
        <v>100</v>
      </c>
      <c r="H227" s="104"/>
      <c r="J227" s="6"/>
      <c r="K227" s="6"/>
    </row>
    <row r="228" spans="1:11" ht="21" customHeight="1">
      <c r="A228" s="51"/>
      <c r="B228" s="108"/>
      <c r="C228" s="52"/>
      <c r="D228" s="49" t="s">
        <v>18</v>
      </c>
      <c r="E228" s="50">
        <v>12441660.3</v>
      </c>
      <c r="F228" s="50">
        <v>12441660.3</v>
      </c>
      <c r="G228" s="23">
        <f t="shared" si="10"/>
        <v>100</v>
      </c>
      <c r="H228" s="105"/>
      <c r="J228" s="6"/>
      <c r="K228" s="6"/>
    </row>
    <row r="229" spans="1:11" ht="21" customHeight="1">
      <c r="A229" s="51"/>
      <c r="B229" s="108"/>
      <c r="C229" s="52"/>
      <c r="D229" s="49" t="s">
        <v>19</v>
      </c>
      <c r="E229" s="50">
        <v>0</v>
      </c>
      <c r="F229" s="50">
        <v>0</v>
      </c>
      <c r="G229" s="23">
        <v>0</v>
      </c>
      <c r="H229" s="105"/>
      <c r="J229" s="6"/>
      <c r="K229" s="6"/>
    </row>
    <row r="230" spans="1:11" ht="21" customHeight="1">
      <c r="A230" s="51"/>
      <c r="B230" s="108"/>
      <c r="C230" s="52"/>
      <c r="D230" s="49" t="s">
        <v>20</v>
      </c>
      <c r="E230" s="50">
        <v>0</v>
      </c>
      <c r="F230" s="50">
        <v>0</v>
      </c>
      <c r="G230" s="23">
        <v>0</v>
      </c>
      <c r="H230" s="105"/>
      <c r="J230" s="6"/>
      <c r="K230" s="6"/>
    </row>
    <row r="231" spans="1:8" ht="21" customHeight="1">
      <c r="A231" s="55"/>
      <c r="B231" s="109"/>
      <c r="C231" s="53"/>
      <c r="D231" s="49" t="s">
        <v>22</v>
      </c>
      <c r="E231" s="57">
        <v>92037.14</v>
      </c>
      <c r="F231" s="57">
        <v>92037.14</v>
      </c>
      <c r="G231" s="23">
        <f t="shared" si="10"/>
        <v>100</v>
      </c>
      <c r="H231" s="106"/>
    </row>
    <row r="232" spans="1:8" ht="20.25" customHeight="1">
      <c r="A232" s="173" t="s">
        <v>74</v>
      </c>
      <c r="B232" s="123" t="s">
        <v>131</v>
      </c>
      <c r="C232" s="49"/>
      <c r="D232" s="58" t="s">
        <v>21</v>
      </c>
      <c r="E232" s="59">
        <f>SUM(E233:E236)</f>
        <v>1870000</v>
      </c>
      <c r="F232" s="59">
        <f>SUM(F233:F236)</f>
        <v>1630819</v>
      </c>
      <c r="G232" s="14">
        <f t="shared" si="10"/>
        <v>87.20957219251338</v>
      </c>
      <c r="H232" s="100" t="s">
        <v>145</v>
      </c>
    </row>
    <row r="233" spans="1:8" ht="20.25" customHeight="1">
      <c r="A233" s="174"/>
      <c r="B233" s="123"/>
      <c r="C233" s="49"/>
      <c r="D233" s="49" t="s">
        <v>18</v>
      </c>
      <c r="E233" s="50">
        <v>1870000</v>
      </c>
      <c r="F233" s="50">
        <v>1630819</v>
      </c>
      <c r="G233" s="23">
        <f t="shared" si="10"/>
        <v>87.20957219251338</v>
      </c>
      <c r="H233" s="100"/>
    </row>
    <row r="234" spans="1:8" ht="20.25" customHeight="1">
      <c r="A234" s="174"/>
      <c r="B234" s="123"/>
      <c r="C234" s="49"/>
      <c r="D234" s="49" t="s">
        <v>19</v>
      </c>
      <c r="E234" s="50">
        <v>0</v>
      </c>
      <c r="F234" s="50">
        <v>0</v>
      </c>
      <c r="G234" s="23">
        <v>0</v>
      </c>
      <c r="H234" s="100"/>
    </row>
    <row r="235" spans="1:8" ht="20.25" customHeight="1">
      <c r="A235" s="174"/>
      <c r="B235" s="123"/>
      <c r="C235" s="49"/>
      <c r="D235" s="49" t="s">
        <v>20</v>
      </c>
      <c r="E235" s="50">
        <v>0</v>
      </c>
      <c r="F235" s="50">
        <v>0</v>
      </c>
      <c r="G235" s="23">
        <v>0</v>
      </c>
      <c r="H235" s="100"/>
    </row>
    <row r="236" spans="1:8" ht="20.25" customHeight="1">
      <c r="A236" s="175"/>
      <c r="B236" s="123"/>
      <c r="C236" s="49"/>
      <c r="D236" s="49" t="s">
        <v>22</v>
      </c>
      <c r="E236" s="50">
        <v>0</v>
      </c>
      <c r="F236" s="50">
        <v>0</v>
      </c>
      <c r="G236" s="23">
        <v>0</v>
      </c>
      <c r="H236" s="100"/>
    </row>
    <row r="237" spans="1:8" ht="23.25" customHeight="1">
      <c r="A237" s="60"/>
      <c r="B237" s="60"/>
      <c r="C237" s="61"/>
      <c r="D237" s="61"/>
      <c r="E237" s="62"/>
      <c r="F237" s="62"/>
      <c r="G237" s="37"/>
      <c r="H237" s="38" t="s">
        <v>89</v>
      </c>
    </row>
    <row r="238" spans="1:8" ht="20.25" customHeight="1">
      <c r="A238" s="121" t="s">
        <v>0</v>
      </c>
      <c r="B238" s="121" t="s">
        <v>31</v>
      </c>
      <c r="C238" s="121" t="s">
        <v>94</v>
      </c>
      <c r="D238" s="122" t="s">
        <v>29</v>
      </c>
      <c r="E238" s="122"/>
      <c r="F238" s="122"/>
      <c r="G238" s="110" t="s">
        <v>96</v>
      </c>
      <c r="H238" s="110" t="s">
        <v>24</v>
      </c>
    </row>
    <row r="239" spans="1:8" ht="50.25" customHeight="1">
      <c r="A239" s="121"/>
      <c r="B239" s="121"/>
      <c r="C239" s="121"/>
      <c r="D239" s="63" t="s">
        <v>23</v>
      </c>
      <c r="E239" s="63" t="s">
        <v>95</v>
      </c>
      <c r="F239" s="7" t="s">
        <v>142</v>
      </c>
      <c r="G239" s="110"/>
      <c r="H239" s="110"/>
    </row>
    <row r="240" spans="1:8" ht="15.75">
      <c r="A240" s="64" t="s">
        <v>1</v>
      </c>
      <c r="B240" s="65" t="s">
        <v>2</v>
      </c>
      <c r="C240" s="65" t="s">
        <v>3</v>
      </c>
      <c r="D240" s="65" t="s">
        <v>4</v>
      </c>
      <c r="E240" s="65" t="s">
        <v>5</v>
      </c>
      <c r="F240" s="65" t="s">
        <v>6</v>
      </c>
      <c r="G240" s="8" t="s">
        <v>7</v>
      </c>
      <c r="H240" s="43" t="s">
        <v>8</v>
      </c>
    </row>
    <row r="241" spans="1:10" ht="24.75" customHeight="1">
      <c r="A241" s="173" t="s">
        <v>79</v>
      </c>
      <c r="B241" s="123" t="s">
        <v>132</v>
      </c>
      <c r="C241" s="49"/>
      <c r="D241" s="58" t="s">
        <v>21</v>
      </c>
      <c r="E241" s="59">
        <f>SUM(E242:E245)</f>
        <v>6425947.27</v>
      </c>
      <c r="F241" s="59">
        <f>SUM(F242:F245)</f>
        <v>6122847.27</v>
      </c>
      <c r="G241" s="14">
        <f>F241/E241*100</f>
        <v>95.28318569598223</v>
      </c>
      <c r="H241" s="101" t="s">
        <v>151</v>
      </c>
      <c r="J241" s="87"/>
    </row>
    <row r="242" spans="1:8" ht="24.75" customHeight="1">
      <c r="A242" s="174"/>
      <c r="B242" s="123"/>
      <c r="C242" s="49"/>
      <c r="D242" s="49" t="s">
        <v>18</v>
      </c>
      <c r="E242" s="50">
        <v>6425947.27</v>
      </c>
      <c r="F242" s="50">
        <v>6122847.27</v>
      </c>
      <c r="G242" s="23">
        <f aca="true" t="shared" si="11" ref="G242:G251">F242/E242*100</f>
        <v>95.28318569598223</v>
      </c>
      <c r="H242" s="101"/>
    </row>
    <row r="243" spans="1:8" ht="24.75" customHeight="1">
      <c r="A243" s="174"/>
      <c r="B243" s="123"/>
      <c r="C243" s="49"/>
      <c r="D243" s="49" t="s">
        <v>19</v>
      </c>
      <c r="E243" s="50">
        <v>0</v>
      </c>
      <c r="F243" s="50">
        <v>0</v>
      </c>
      <c r="G243" s="23">
        <v>0</v>
      </c>
      <c r="H243" s="101"/>
    </row>
    <row r="244" spans="1:8" ht="24.75" customHeight="1">
      <c r="A244" s="174"/>
      <c r="B244" s="123"/>
      <c r="C244" s="49"/>
      <c r="D244" s="49" t="s">
        <v>20</v>
      </c>
      <c r="E244" s="50">
        <v>0</v>
      </c>
      <c r="F244" s="50">
        <v>0</v>
      </c>
      <c r="G244" s="23">
        <v>0</v>
      </c>
      <c r="H244" s="101"/>
    </row>
    <row r="245" spans="1:8" ht="24.75" customHeight="1">
      <c r="A245" s="175"/>
      <c r="B245" s="123"/>
      <c r="C245" s="49"/>
      <c r="D245" s="49" t="s">
        <v>22</v>
      </c>
      <c r="E245" s="50">
        <v>0</v>
      </c>
      <c r="F245" s="50">
        <v>0</v>
      </c>
      <c r="G245" s="23">
        <v>0</v>
      </c>
      <c r="H245" s="101"/>
    </row>
    <row r="246" spans="1:8" ht="21" customHeight="1">
      <c r="A246" s="161" t="s">
        <v>15</v>
      </c>
      <c r="B246" s="138" t="s">
        <v>133</v>
      </c>
      <c r="C246" s="125" t="s">
        <v>11</v>
      </c>
      <c r="D246" s="18" t="s">
        <v>21</v>
      </c>
      <c r="E246" s="19">
        <f>SUM(E247:E250)</f>
        <v>21853386.5</v>
      </c>
      <c r="F246" s="19">
        <f>SUM(F247:F250)</f>
        <v>21684224.19</v>
      </c>
      <c r="G246" s="20">
        <f t="shared" si="11"/>
        <v>99.22592175816779</v>
      </c>
      <c r="H246" s="112"/>
    </row>
    <row r="247" spans="1:10" ht="21" customHeight="1">
      <c r="A247" s="161"/>
      <c r="B247" s="138"/>
      <c r="C247" s="125"/>
      <c r="D247" s="12" t="s">
        <v>18</v>
      </c>
      <c r="E247" s="13">
        <f>E252+E257+E266+E271</f>
        <v>20378494</v>
      </c>
      <c r="F247" s="13">
        <f>F252+F257+F266+F271</f>
        <v>20372172.96</v>
      </c>
      <c r="G247" s="14">
        <f t="shared" si="11"/>
        <v>99.9689818099414</v>
      </c>
      <c r="H247" s="113"/>
      <c r="J247" s="45"/>
    </row>
    <row r="248" spans="1:10" ht="21" customHeight="1">
      <c r="A248" s="161"/>
      <c r="B248" s="138"/>
      <c r="C248" s="125"/>
      <c r="D248" s="12" t="s">
        <v>19</v>
      </c>
      <c r="E248" s="13">
        <f>E253+E258+E267+E272</f>
        <v>1322000</v>
      </c>
      <c r="F248" s="13">
        <v>1159188.73</v>
      </c>
      <c r="G248" s="14">
        <f t="shared" si="11"/>
        <v>87.68447276853253</v>
      </c>
      <c r="H248" s="113"/>
      <c r="J248" s="45"/>
    </row>
    <row r="249" spans="1:8" ht="21" customHeight="1">
      <c r="A249" s="161"/>
      <c r="B249" s="138"/>
      <c r="C249" s="125"/>
      <c r="D249" s="12" t="s">
        <v>20</v>
      </c>
      <c r="E249" s="13">
        <f>E254+E259+E268+E273</f>
        <v>0</v>
      </c>
      <c r="F249" s="13">
        <f>F254+F259+F268+F273</f>
        <v>0</v>
      </c>
      <c r="G249" s="14">
        <v>0</v>
      </c>
      <c r="H249" s="113"/>
    </row>
    <row r="250" spans="1:10" ht="21" customHeight="1">
      <c r="A250" s="171"/>
      <c r="B250" s="139"/>
      <c r="C250" s="134"/>
      <c r="D250" s="12" t="s">
        <v>22</v>
      </c>
      <c r="E250" s="13">
        <f>E255+E260+E269+E274</f>
        <v>152892.5</v>
      </c>
      <c r="F250" s="13">
        <f>F255+F260+F269+F274</f>
        <v>152862.5</v>
      </c>
      <c r="G250" s="14">
        <f t="shared" si="11"/>
        <v>99.98037837042367</v>
      </c>
      <c r="H250" s="113"/>
      <c r="J250" s="5"/>
    </row>
    <row r="251" spans="1:8" ht="23.25" customHeight="1">
      <c r="A251" s="51" t="s">
        <v>75</v>
      </c>
      <c r="B251" s="108" t="s">
        <v>134</v>
      </c>
      <c r="C251" s="52"/>
      <c r="D251" s="47" t="s">
        <v>21</v>
      </c>
      <c r="E251" s="48">
        <f>SUM(E252:E255)</f>
        <v>4466800</v>
      </c>
      <c r="F251" s="48">
        <f>SUM(F252:F255)</f>
        <v>4298128.92</v>
      </c>
      <c r="G251" s="20">
        <f t="shared" si="11"/>
        <v>96.22389451061161</v>
      </c>
      <c r="H251" s="112"/>
    </row>
    <row r="252" spans="1:8" ht="23.25" customHeight="1">
      <c r="A252" s="51"/>
      <c r="B252" s="108"/>
      <c r="C252" s="52"/>
      <c r="D252" s="49" t="s">
        <v>18</v>
      </c>
      <c r="E252" s="50">
        <v>3144800</v>
      </c>
      <c r="F252" s="50">
        <v>3138940.19</v>
      </c>
      <c r="G252" s="23">
        <f>F252/E252*100</f>
        <v>99.81366668786568</v>
      </c>
      <c r="H252" s="113"/>
    </row>
    <row r="253" spans="1:8" ht="23.25" customHeight="1">
      <c r="A253" s="51"/>
      <c r="B253" s="108"/>
      <c r="C253" s="52"/>
      <c r="D253" s="49" t="s">
        <v>19</v>
      </c>
      <c r="E253" s="50">
        <v>1322000</v>
      </c>
      <c r="F253" s="50">
        <v>1159188.73</v>
      </c>
      <c r="G253" s="23">
        <f>F253/E253*100</f>
        <v>87.68447276853253</v>
      </c>
      <c r="H253" s="113"/>
    </row>
    <row r="254" spans="1:8" ht="23.25" customHeight="1">
      <c r="A254" s="51"/>
      <c r="B254" s="108"/>
      <c r="C254" s="52"/>
      <c r="D254" s="49" t="s">
        <v>20</v>
      </c>
      <c r="E254" s="50">
        <v>0</v>
      </c>
      <c r="F254" s="50">
        <v>0</v>
      </c>
      <c r="G254" s="23">
        <v>0</v>
      </c>
      <c r="H254" s="113"/>
    </row>
    <row r="255" spans="1:8" ht="15.75">
      <c r="A255" s="51"/>
      <c r="B255" s="109"/>
      <c r="C255" s="53"/>
      <c r="D255" s="49" t="s">
        <v>22</v>
      </c>
      <c r="E255" s="50">
        <v>0</v>
      </c>
      <c r="F255" s="50">
        <v>0</v>
      </c>
      <c r="G255" s="23">
        <v>0</v>
      </c>
      <c r="H255" s="113"/>
    </row>
    <row r="256" spans="1:8" ht="15.75">
      <c r="A256" s="54" t="s">
        <v>76</v>
      </c>
      <c r="B256" s="107" t="s">
        <v>135</v>
      </c>
      <c r="C256" s="56"/>
      <c r="D256" s="58" t="s">
        <v>21</v>
      </c>
      <c r="E256" s="59">
        <f>SUM(E257:E260)</f>
        <v>882000</v>
      </c>
      <c r="F256" s="59">
        <f>SUM(F257:F260)</f>
        <v>881538.77</v>
      </c>
      <c r="G256" s="14">
        <f>F256/E256*100</f>
        <v>99.94770634920636</v>
      </c>
      <c r="H256" s="104"/>
    </row>
    <row r="257" spans="1:8" ht="15.75">
      <c r="A257" s="51"/>
      <c r="B257" s="108"/>
      <c r="C257" s="52"/>
      <c r="D257" s="49" t="s">
        <v>18</v>
      </c>
      <c r="E257" s="50">
        <v>882000</v>
      </c>
      <c r="F257" s="50">
        <v>881538.77</v>
      </c>
      <c r="G257" s="23">
        <f>F257/E257*100</f>
        <v>99.94770634920636</v>
      </c>
      <c r="H257" s="105"/>
    </row>
    <row r="258" spans="1:8" ht="15.75">
      <c r="A258" s="51"/>
      <c r="B258" s="108"/>
      <c r="C258" s="52"/>
      <c r="D258" s="49" t="s">
        <v>19</v>
      </c>
      <c r="E258" s="50">
        <v>0</v>
      </c>
      <c r="F258" s="50">
        <v>0</v>
      </c>
      <c r="G258" s="23">
        <v>0</v>
      </c>
      <c r="H258" s="105"/>
    </row>
    <row r="259" spans="1:8" ht="15.75">
      <c r="A259" s="51"/>
      <c r="B259" s="108"/>
      <c r="C259" s="52"/>
      <c r="D259" s="49" t="s">
        <v>20</v>
      </c>
      <c r="E259" s="50">
        <v>0</v>
      </c>
      <c r="F259" s="50">
        <v>0</v>
      </c>
      <c r="G259" s="23">
        <v>0</v>
      </c>
      <c r="H259" s="105"/>
    </row>
    <row r="260" spans="1:8" ht="15.75">
      <c r="A260" s="55"/>
      <c r="B260" s="109"/>
      <c r="C260" s="53"/>
      <c r="D260" s="49" t="s">
        <v>22</v>
      </c>
      <c r="E260" s="50">
        <v>0</v>
      </c>
      <c r="F260" s="50">
        <v>0</v>
      </c>
      <c r="G260" s="23">
        <v>0</v>
      </c>
      <c r="H260" s="106"/>
    </row>
    <row r="261" spans="1:8" ht="15.75">
      <c r="A261" s="60"/>
      <c r="B261" s="60"/>
      <c r="C261" s="61"/>
      <c r="D261" s="61"/>
      <c r="E261" s="62"/>
      <c r="F261" s="62"/>
      <c r="G261" s="37"/>
      <c r="H261" s="38" t="s">
        <v>90</v>
      </c>
    </row>
    <row r="262" spans="1:8" ht="32.25" customHeight="1">
      <c r="A262" s="110" t="s">
        <v>0</v>
      </c>
      <c r="B262" s="110" t="s">
        <v>31</v>
      </c>
      <c r="C262" s="110" t="s">
        <v>94</v>
      </c>
      <c r="D262" s="111" t="s">
        <v>29</v>
      </c>
      <c r="E262" s="111"/>
      <c r="F262" s="111"/>
      <c r="G262" s="110" t="s">
        <v>96</v>
      </c>
      <c r="H262" s="110" t="s">
        <v>24</v>
      </c>
    </row>
    <row r="263" spans="1:8" ht="49.5" customHeight="1">
      <c r="A263" s="110"/>
      <c r="B263" s="110"/>
      <c r="C263" s="110"/>
      <c r="D263" s="7" t="s">
        <v>23</v>
      </c>
      <c r="E263" s="7" t="s">
        <v>95</v>
      </c>
      <c r="F263" s="7" t="s">
        <v>142</v>
      </c>
      <c r="G263" s="110"/>
      <c r="H263" s="110"/>
    </row>
    <row r="264" spans="1:8" ht="15.75">
      <c r="A264" s="8" t="s">
        <v>1</v>
      </c>
      <c r="B264" s="8" t="s">
        <v>2</v>
      </c>
      <c r="C264" s="8" t="s">
        <v>3</v>
      </c>
      <c r="D264" s="8" t="s">
        <v>4</v>
      </c>
      <c r="E264" s="8" t="s">
        <v>5</v>
      </c>
      <c r="F264" s="8" t="s">
        <v>6</v>
      </c>
      <c r="G264" s="8" t="s">
        <v>7</v>
      </c>
      <c r="H264" s="8" t="s">
        <v>8</v>
      </c>
    </row>
    <row r="265" spans="1:8" ht="21" customHeight="1">
      <c r="A265" s="26" t="s">
        <v>77</v>
      </c>
      <c r="B265" s="102" t="s">
        <v>136</v>
      </c>
      <c r="C265" s="27"/>
      <c r="D265" s="12" t="s">
        <v>21</v>
      </c>
      <c r="E265" s="13">
        <f>SUM(E266:E269)</f>
        <v>16257836.5</v>
      </c>
      <c r="F265" s="13">
        <f>SUM(F266:F269)</f>
        <v>16257806.5</v>
      </c>
      <c r="G265" s="14">
        <f>F265/E265*100</f>
        <v>99.99981547360252</v>
      </c>
      <c r="H265" s="104"/>
    </row>
    <row r="266" spans="1:8" ht="21" customHeight="1">
      <c r="A266" s="16"/>
      <c r="B266" s="98"/>
      <c r="C266" s="17"/>
      <c r="D266" s="21" t="s">
        <v>18</v>
      </c>
      <c r="E266" s="22">
        <v>16104944</v>
      </c>
      <c r="F266" s="22">
        <v>16104944</v>
      </c>
      <c r="G266" s="23">
        <f>F266/E266*100</f>
        <v>100</v>
      </c>
      <c r="H266" s="105"/>
    </row>
    <row r="267" spans="1:8" ht="21" customHeight="1">
      <c r="A267" s="16"/>
      <c r="B267" s="98"/>
      <c r="C267" s="17"/>
      <c r="D267" s="21" t="s">
        <v>19</v>
      </c>
      <c r="E267" s="22">
        <v>0</v>
      </c>
      <c r="F267" s="22">
        <v>0</v>
      </c>
      <c r="G267" s="23">
        <v>0</v>
      </c>
      <c r="H267" s="105"/>
    </row>
    <row r="268" spans="1:8" ht="21" customHeight="1">
      <c r="A268" s="16"/>
      <c r="B268" s="98"/>
      <c r="C268" s="17"/>
      <c r="D268" s="21" t="s">
        <v>20</v>
      </c>
      <c r="E268" s="22">
        <v>0</v>
      </c>
      <c r="F268" s="22">
        <v>0</v>
      </c>
      <c r="G268" s="23">
        <v>0</v>
      </c>
      <c r="H268" s="105"/>
    </row>
    <row r="269" spans="1:8" ht="21" customHeight="1">
      <c r="A269" s="24"/>
      <c r="B269" s="103"/>
      <c r="C269" s="25"/>
      <c r="D269" s="21" t="s">
        <v>22</v>
      </c>
      <c r="E269" s="39">
        <v>152892.5</v>
      </c>
      <c r="F269" s="39">
        <v>152862.5</v>
      </c>
      <c r="G269" s="23">
        <f>F269/E269*100</f>
        <v>99.98037837042367</v>
      </c>
      <c r="H269" s="106"/>
    </row>
    <row r="270" spans="1:8" ht="15.75">
      <c r="A270" s="16" t="s">
        <v>78</v>
      </c>
      <c r="B270" s="102" t="s">
        <v>137</v>
      </c>
      <c r="C270" s="27"/>
      <c r="D270" s="12" t="s">
        <v>21</v>
      </c>
      <c r="E270" s="13">
        <f>SUM(E271:E274)</f>
        <v>246750</v>
      </c>
      <c r="F270" s="13">
        <f>SUM(F271:F274)</f>
        <v>246750</v>
      </c>
      <c r="G270" s="14">
        <f>F270/E270*100</f>
        <v>100</v>
      </c>
      <c r="H270" s="112"/>
    </row>
    <row r="271" spans="1:8" ht="15.75">
      <c r="A271" s="28"/>
      <c r="B271" s="98"/>
      <c r="C271" s="17"/>
      <c r="D271" s="21" t="s">
        <v>18</v>
      </c>
      <c r="E271" s="22">
        <v>246750</v>
      </c>
      <c r="F271" s="22">
        <v>246750</v>
      </c>
      <c r="G271" s="23">
        <f>F271/E271*100</f>
        <v>100</v>
      </c>
      <c r="H271" s="113"/>
    </row>
    <row r="272" spans="1:8" ht="15.75">
      <c r="A272" s="28"/>
      <c r="B272" s="98"/>
      <c r="C272" s="17"/>
      <c r="D272" s="21" t="s">
        <v>19</v>
      </c>
      <c r="E272" s="22">
        <v>0</v>
      </c>
      <c r="F272" s="22">
        <v>0</v>
      </c>
      <c r="G272" s="23">
        <v>0</v>
      </c>
      <c r="H272" s="113"/>
    </row>
    <row r="273" spans="1:8" ht="15.75">
      <c r="A273" s="28"/>
      <c r="B273" s="98"/>
      <c r="C273" s="17"/>
      <c r="D273" s="21" t="s">
        <v>20</v>
      </c>
      <c r="E273" s="22">
        <v>0</v>
      </c>
      <c r="F273" s="22">
        <v>0</v>
      </c>
      <c r="G273" s="23">
        <v>0</v>
      </c>
      <c r="H273" s="113"/>
    </row>
    <row r="274" spans="1:8" ht="16.5" thickBot="1">
      <c r="A274" s="29"/>
      <c r="B274" s="99"/>
      <c r="C274" s="30"/>
      <c r="D274" s="31" t="s">
        <v>22</v>
      </c>
      <c r="E274" s="32">
        <v>0</v>
      </c>
      <c r="F274" s="32">
        <v>0</v>
      </c>
      <c r="G274" s="33">
        <v>0</v>
      </c>
      <c r="H274" s="114"/>
    </row>
    <row r="275" spans="1:12" ht="24" customHeight="1">
      <c r="A275" s="160" t="s">
        <v>16</v>
      </c>
      <c r="B275" s="140" t="s">
        <v>138</v>
      </c>
      <c r="C275" s="124" t="s">
        <v>17</v>
      </c>
      <c r="D275" s="9" t="s">
        <v>21</v>
      </c>
      <c r="E275" s="10">
        <f>SUM(E276:E279)</f>
        <v>1694513067.23</v>
      </c>
      <c r="F275" s="10">
        <f>SUM(F276:F279)</f>
        <v>1575415610.3200002</v>
      </c>
      <c r="G275" s="11">
        <f>F275/E275*100</f>
        <v>92.97158226671648</v>
      </c>
      <c r="H275" s="136"/>
      <c r="J275" s="46"/>
      <c r="K275" s="4"/>
      <c r="L275" s="4"/>
    </row>
    <row r="276" spans="1:13" ht="24" customHeight="1">
      <c r="A276" s="161"/>
      <c r="B276" s="138"/>
      <c r="C276" s="125"/>
      <c r="D276" s="12" t="s">
        <v>18</v>
      </c>
      <c r="E276" s="13">
        <f aca="true" t="shared" si="12" ref="E276:F279">E281+E290+E295+E300+E305+E310+E319+E324</f>
        <v>781992303.05</v>
      </c>
      <c r="F276" s="13">
        <f t="shared" si="12"/>
        <v>663953014.9100001</v>
      </c>
      <c r="G276" s="14">
        <f>F276/E276*100</f>
        <v>84.90531330300671</v>
      </c>
      <c r="H276" s="113"/>
      <c r="J276" s="84"/>
      <c r="K276" s="4"/>
      <c r="L276" s="4"/>
      <c r="M276" s="4"/>
    </row>
    <row r="277" spans="1:12" ht="24" customHeight="1">
      <c r="A277" s="161"/>
      <c r="B277" s="138"/>
      <c r="C277" s="125"/>
      <c r="D277" s="12" t="s">
        <v>19</v>
      </c>
      <c r="E277" s="13">
        <f t="shared" si="12"/>
        <v>654944860</v>
      </c>
      <c r="F277" s="13">
        <f t="shared" si="12"/>
        <v>652935966.18</v>
      </c>
      <c r="G277" s="14">
        <f>F277/E277*100</f>
        <v>99.69327283215873</v>
      </c>
      <c r="H277" s="113"/>
      <c r="J277" s="84"/>
      <c r="K277" s="4"/>
      <c r="L277" s="4"/>
    </row>
    <row r="278" spans="1:12" ht="24" customHeight="1">
      <c r="A278" s="161"/>
      <c r="B278" s="138"/>
      <c r="C278" s="125"/>
      <c r="D278" s="12" t="s">
        <v>20</v>
      </c>
      <c r="E278" s="13">
        <f t="shared" si="12"/>
        <v>153856484.18</v>
      </c>
      <c r="F278" s="13">
        <f t="shared" si="12"/>
        <v>153856484.18</v>
      </c>
      <c r="G278" s="14">
        <f>F278/E278*100</f>
        <v>100</v>
      </c>
      <c r="H278" s="113"/>
      <c r="J278" s="84"/>
      <c r="K278" s="46"/>
      <c r="L278" s="4"/>
    </row>
    <row r="279" spans="1:13" ht="24" customHeight="1">
      <c r="A279" s="171"/>
      <c r="B279" s="139"/>
      <c r="C279" s="134"/>
      <c r="D279" s="12" t="s">
        <v>22</v>
      </c>
      <c r="E279" s="13">
        <f t="shared" si="12"/>
        <v>103719420</v>
      </c>
      <c r="F279" s="13">
        <f>F284+F293+F298+F303+F308+F313+F322+F327</f>
        <v>104670145.05000001</v>
      </c>
      <c r="G279" s="14">
        <f aca="true" t="shared" si="13" ref="G279:G296">F279/E279*100</f>
        <v>100.91663166839923</v>
      </c>
      <c r="H279" s="113"/>
      <c r="J279" s="44"/>
      <c r="L279" s="97"/>
      <c r="M279" s="97"/>
    </row>
    <row r="280" spans="1:13" ht="21" customHeight="1">
      <c r="A280" s="16" t="s">
        <v>57</v>
      </c>
      <c r="B280" s="98" t="s">
        <v>32</v>
      </c>
      <c r="C280" s="17"/>
      <c r="D280" s="18" t="s">
        <v>21</v>
      </c>
      <c r="E280" s="19">
        <f>SUM(E281:E284)</f>
        <v>529444436.56</v>
      </c>
      <c r="F280" s="19">
        <f>SUM(F281:F284)</f>
        <v>530154009.67</v>
      </c>
      <c r="G280" s="20">
        <f t="shared" si="13"/>
        <v>100.13402220535367</v>
      </c>
      <c r="H280" s="118"/>
      <c r="J280" s="4"/>
      <c r="K280" s="4"/>
      <c r="L280" s="4"/>
      <c r="M280" s="4"/>
    </row>
    <row r="281" spans="1:8" ht="21" customHeight="1">
      <c r="A281" s="16"/>
      <c r="B281" s="98"/>
      <c r="C281" s="17"/>
      <c r="D281" s="21" t="s">
        <v>18</v>
      </c>
      <c r="E281" s="22">
        <v>188197260.56</v>
      </c>
      <c r="F281" s="22">
        <v>188197260.56</v>
      </c>
      <c r="G281" s="23">
        <f t="shared" si="13"/>
        <v>100</v>
      </c>
      <c r="H281" s="119"/>
    </row>
    <row r="282" spans="1:12" ht="21" customHeight="1">
      <c r="A282" s="16"/>
      <c r="B282" s="98"/>
      <c r="C282" s="17"/>
      <c r="D282" s="21" t="s">
        <v>19</v>
      </c>
      <c r="E282" s="22">
        <v>296853576</v>
      </c>
      <c r="F282" s="22">
        <v>296240428.37</v>
      </c>
      <c r="G282" s="23">
        <f t="shared" si="13"/>
        <v>99.79345115586547</v>
      </c>
      <c r="H282" s="119"/>
      <c r="J282" s="4"/>
      <c r="L282" s="6"/>
    </row>
    <row r="283" spans="1:10" ht="21" customHeight="1">
      <c r="A283" s="16"/>
      <c r="B283" s="98"/>
      <c r="C283" s="17"/>
      <c r="D283" s="21" t="s">
        <v>20</v>
      </c>
      <c r="E283" s="22">
        <v>0</v>
      </c>
      <c r="F283" s="22">
        <v>0</v>
      </c>
      <c r="G283" s="23">
        <v>0</v>
      </c>
      <c r="H283" s="119"/>
      <c r="J283" s="5"/>
    </row>
    <row r="284" spans="1:8" ht="21" customHeight="1">
      <c r="A284" s="24"/>
      <c r="B284" s="103"/>
      <c r="C284" s="25"/>
      <c r="D284" s="21" t="s">
        <v>22</v>
      </c>
      <c r="E284" s="22">
        <v>44393600</v>
      </c>
      <c r="F284" s="22">
        <v>45716320.74</v>
      </c>
      <c r="G284" s="23">
        <f t="shared" si="13"/>
        <v>102.97953024760326</v>
      </c>
      <c r="H284" s="120"/>
    </row>
    <row r="285" spans="1:8" ht="15.75" customHeight="1">
      <c r="A285" s="34"/>
      <c r="B285" s="34"/>
      <c r="C285" s="35"/>
      <c r="D285" s="35"/>
      <c r="E285" s="36"/>
      <c r="F285" s="36"/>
      <c r="G285" s="37"/>
      <c r="H285" s="38" t="s">
        <v>91</v>
      </c>
    </row>
    <row r="286" spans="1:8" ht="26.25" customHeight="1">
      <c r="A286" s="110" t="s">
        <v>0</v>
      </c>
      <c r="B286" s="110" t="s">
        <v>31</v>
      </c>
      <c r="C286" s="110" t="s">
        <v>94</v>
      </c>
      <c r="D286" s="111" t="s">
        <v>29</v>
      </c>
      <c r="E286" s="111"/>
      <c r="F286" s="111"/>
      <c r="G286" s="110" t="s">
        <v>96</v>
      </c>
      <c r="H286" s="110" t="s">
        <v>24</v>
      </c>
    </row>
    <row r="287" spans="1:8" ht="53.25" customHeight="1">
      <c r="A287" s="110"/>
      <c r="B287" s="110"/>
      <c r="C287" s="110"/>
      <c r="D287" s="7" t="s">
        <v>23</v>
      </c>
      <c r="E287" s="7" t="s">
        <v>95</v>
      </c>
      <c r="F287" s="7" t="s">
        <v>142</v>
      </c>
      <c r="G287" s="110"/>
      <c r="H287" s="110"/>
    </row>
    <row r="288" spans="1:8" ht="15.75">
      <c r="A288" s="43" t="s">
        <v>1</v>
      </c>
      <c r="B288" s="43" t="s">
        <v>2</v>
      </c>
      <c r="C288" s="43" t="s">
        <v>3</v>
      </c>
      <c r="D288" s="43" t="s">
        <v>4</v>
      </c>
      <c r="E288" s="43" t="s">
        <v>5</v>
      </c>
      <c r="F288" s="43" t="s">
        <v>6</v>
      </c>
      <c r="G288" s="43" t="s">
        <v>7</v>
      </c>
      <c r="H288" s="43" t="s">
        <v>8</v>
      </c>
    </row>
    <row r="289" spans="1:13" ht="19.5" customHeight="1">
      <c r="A289" s="16" t="s">
        <v>58</v>
      </c>
      <c r="B289" s="98" t="s">
        <v>33</v>
      </c>
      <c r="C289" s="17"/>
      <c r="D289" s="18" t="s">
        <v>21</v>
      </c>
      <c r="E289" s="19">
        <f>SUM(E290:E293)</f>
        <v>630157257.97</v>
      </c>
      <c r="F289" s="19">
        <f>SUM(F290:F293)</f>
        <v>620275089.9200001</v>
      </c>
      <c r="G289" s="20">
        <f t="shared" si="13"/>
        <v>98.43179334602374</v>
      </c>
      <c r="H289" s="118"/>
      <c r="J289" s="4"/>
      <c r="K289" s="4"/>
      <c r="L289" s="4"/>
      <c r="M289" s="4"/>
    </row>
    <row r="290" spans="1:8" ht="19.5" customHeight="1">
      <c r="A290" s="16"/>
      <c r="B290" s="98"/>
      <c r="C290" s="17"/>
      <c r="D290" s="21" t="s">
        <v>18</v>
      </c>
      <c r="E290" s="22">
        <v>288108773.97</v>
      </c>
      <c r="F290" s="22">
        <v>288108773.97</v>
      </c>
      <c r="G290" s="23">
        <f t="shared" si="13"/>
        <v>100</v>
      </c>
      <c r="H290" s="119"/>
    </row>
    <row r="291" spans="1:12" ht="19.5" customHeight="1">
      <c r="A291" s="16"/>
      <c r="B291" s="98"/>
      <c r="C291" s="17"/>
      <c r="D291" s="21" t="s">
        <v>19</v>
      </c>
      <c r="E291" s="22">
        <v>308069784</v>
      </c>
      <c r="F291" s="22">
        <v>307605636.71</v>
      </c>
      <c r="G291" s="23">
        <f t="shared" si="13"/>
        <v>99.8493369638614</v>
      </c>
      <c r="H291" s="119"/>
      <c r="J291" s="6"/>
      <c r="L291" s="6"/>
    </row>
    <row r="292" spans="1:8" ht="19.5" customHeight="1">
      <c r="A292" s="16"/>
      <c r="B292" s="98"/>
      <c r="C292" s="17"/>
      <c r="D292" s="21" t="s">
        <v>20</v>
      </c>
      <c r="E292" s="22">
        <v>0</v>
      </c>
      <c r="F292" s="22">
        <v>0</v>
      </c>
      <c r="G292" s="23">
        <v>0</v>
      </c>
      <c r="H292" s="119"/>
    </row>
    <row r="293" spans="1:12" ht="19.5" customHeight="1">
      <c r="A293" s="24"/>
      <c r="B293" s="98"/>
      <c r="C293" s="17"/>
      <c r="D293" s="27" t="s">
        <v>22</v>
      </c>
      <c r="E293" s="39">
        <v>33978700</v>
      </c>
      <c r="F293" s="39">
        <v>24560679.24</v>
      </c>
      <c r="G293" s="40">
        <f t="shared" si="13"/>
        <v>72.28257478950047</v>
      </c>
      <c r="H293" s="120"/>
      <c r="L293" s="6"/>
    </row>
    <row r="294" spans="1:8" ht="15.75">
      <c r="A294" s="16" t="s">
        <v>59</v>
      </c>
      <c r="B294" s="102" t="s">
        <v>50</v>
      </c>
      <c r="C294" s="27"/>
      <c r="D294" s="12" t="s">
        <v>21</v>
      </c>
      <c r="E294" s="13">
        <f>SUM(E295:E298)</f>
        <v>43291513</v>
      </c>
      <c r="F294" s="13">
        <f>SUM(F295:F298)</f>
        <v>42455716.21</v>
      </c>
      <c r="G294" s="14">
        <f t="shared" si="13"/>
        <v>98.06937496039929</v>
      </c>
      <c r="H294" s="118"/>
    </row>
    <row r="295" spans="1:8" ht="15.75">
      <c r="A295" s="16"/>
      <c r="B295" s="98"/>
      <c r="C295" s="17"/>
      <c r="D295" s="21" t="s">
        <v>18</v>
      </c>
      <c r="E295" s="22">
        <v>12523313</v>
      </c>
      <c r="F295" s="22">
        <v>12523019.11</v>
      </c>
      <c r="G295" s="23">
        <f t="shared" si="13"/>
        <v>99.99765325677</v>
      </c>
      <c r="H295" s="119"/>
    </row>
    <row r="296" spans="1:8" ht="15.75">
      <c r="A296" s="16"/>
      <c r="B296" s="98"/>
      <c r="C296" s="17"/>
      <c r="D296" s="21" t="s">
        <v>19</v>
      </c>
      <c r="E296" s="22">
        <v>30768200</v>
      </c>
      <c r="F296" s="22">
        <v>29932697.1</v>
      </c>
      <c r="G296" s="23">
        <f t="shared" si="13"/>
        <v>97.28452460657434</v>
      </c>
      <c r="H296" s="119"/>
    </row>
    <row r="297" spans="1:8" ht="15.75">
      <c r="A297" s="16"/>
      <c r="B297" s="98"/>
      <c r="C297" s="17"/>
      <c r="D297" s="21" t="s">
        <v>20</v>
      </c>
      <c r="E297" s="22">
        <v>0</v>
      </c>
      <c r="F297" s="22">
        <v>0</v>
      </c>
      <c r="G297" s="23">
        <v>0</v>
      </c>
      <c r="H297" s="119"/>
    </row>
    <row r="298" spans="1:8" ht="15.75">
      <c r="A298" s="16"/>
      <c r="B298" s="103"/>
      <c r="C298" s="25"/>
      <c r="D298" s="21" t="s">
        <v>22</v>
      </c>
      <c r="E298" s="22">
        <v>0</v>
      </c>
      <c r="F298" s="22">
        <v>0</v>
      </c>
      <c r="G298" s="23">
        <v>0</v>
      </c>
      <c r="H298" s="120"/>
    </row>
    <row r="299" spans="1:8" ht="15.75">
      <c r="A299" s="26" t="s">
        <v>60</v>
      </c>
      <c r="B299" s="102" t="s">
        <v>51</v>
      </c>
      <c r="C299" s="27"/>
      <c r="D299" s="12" t="s">
        <v>21</v>
      </c>
      <c r="E299" s="13">
        <f>SUM(E300:E303)</f>
        <v>23456977</v>
      </c>
      <c r="F299" s="13">
        <f>SUM(F300:F303)</f>
        <v>23517477</v>
      </c>
      <c r="G299" s="14">
        <f aca="true" t="shared" si="14" ref="G299:G326">F299/E299*100</f>
        <v>100.25791899783165</v>
      </c>
      <c r="H299" s="118"/>
    </row>
    <row r="300" spans="1:8" ht="15.75">
      <c r="A300" s="16"/>
      <c r="B300" s="98"/>
      <c r="C300" s="17"/>
      <c r="D300" s="21" t="s">
        <v>18</v>
      </c>
      <c r="E300" s="22">
        <v>23399977</v>
      </c>
      <c r="F300" s="22">
        <v>23399977</v>
      </c>
      <c r="G300" s="23">
        <f t="shared" si="14"/>
        <v>100</v>
      </c>
      <c r="H300" s="119"/>
    </row>
    <row r="301" spans="1:8" ht="15.75">
      <c r="A301" s="16"/>
      <c r="B301" s="98"/>
      <c r="C301" s="17"/>
      <c r="D301" s="21" t="s">
        <v>19</v>
      </c>
      <c r="E301" s="22">
        <v>0</v>
      </c>
      <c r="F301" s="22">
        <v>0</v>
      </c>
      <c r="G301" s="23">
        <v>0</v>
      </c>
      <c r="H301" s="119"/>
    </row>
    <row r="302" spans="1:8" ht="15.75">
      <c r="A302" s="16"/>
      <c r="B302" s="98"/>
      <c r="C302" s="17"/>
      <c r="D302" s="21" t="s">
        <v>20</v>
      </c>
      <c r="E302" s="22">
        <v>0</v>
      </c>
      <c r="F302" s="22">
        <v>0</v>
      </c>
      <c r="G302" s="23">
        <v>0</v>
      </c>
      <c r="H302" s="119"/>
    </row>
    <row r="303" spans="1:8" ht="15.75">
      <c r="A303" s="24"/>
      <c r="B303" s="103"/>
      <c r="C303" s="25"/>
      <c r="D303" s="21" t="s">
        <v>22</v>
      </c>
      <c r="E303" s="22">
        <v>57000</v>
      </c>
      <c r="F303" s="22">
        <v>117500</v>
      </c>
      <c r="G303" s="23">
        <f t="shared" si="14"/>
        <v>206.140350877193</v>
      </c>
      <c r="H303" s="120"/>
    </row>
    <row r="304" spans="1:8" ht="15.75">
      <c r="A304" s="16" t="s">
        <v>61</v>
      </c>
      <c r="B304" s="102" t="s">
        <v>52</v>
      </c>
      <c r="C304" s="27"/>
      <c r="D304" s="12" t="s">
        <v>21</v>
      </c>
      <c r="E304" s="13">
        <f>SUM(E305:E308)</f>
        <v>29400869</v>
      </c>
      <c r="F304" s="13">
        <f>SUM(F305:F308)</f>
        <v>29179031.17</v>
      </c>
      <c r="G304" s="14">
        <f t="shared" si="14"/>
        <v>99.24547186003244</v>
      </c>
      <c r="H304" s="118"/>
    </row>
    <row r="305" spans="1:8" ht="15.75">
      <c r="A305" s="16"/>
      <c r="B305" s="98"/>
      <c r="C305" s="17"/>
      <c r="D305" s="21" t="s">
        <v>18</v>
      </c>
      <c r="E305" s="22">
        <v>28400869</v>
      </c>
      <c r="F305" s="22">
        <v>28400869</v>
      </c>
      <c r="G305" s="23">
        <f t="shared" si="14"/>
        <v>100</v>
      </c>
      <c r="H305" s="119"/>
    </row>
    <row r="306" spans="1:8" ht="15.75">
      <c r="A306" s="16"/>
      <c r="B306" s="98"/>
      <c r="C306" s="17"/>
      <c r="D306" s="21" t="s">
        <v>19</v>
      </c>
      <c r="E306" s="22">
        <v>0</v>
      </c>
      <c r="F306" s="22">
        <v>0</v>
      </c>
      <c r="G306" s="23">
        <v>0</v>
      </c>
      <c r="H306" s="119"/>
    </row>
    <row r="307" spans="1:8" ht="15.75">
      <c r="A307" s="16"/>
      <c r="B307" s="98"/>
      <c r="C307" s="17"/>
      <c r="D307" s="21" t="s">
        <v>20</v>
      </c>
      <c r="E307" s="22">
        <v>0</v>
      </c>
      <c r="F307" s="22">
        <v>0</v>
      </c>
      <c r="G307" s="23">
        <v>0</v>
      </c>
      <c r="H307" s="119"/>
    </row>
    <row r="308" spans="1:8" ht="15.75">
      <c r="A308" s="16"/>
      <c r="B308" s="103"/>
      <c r="C308" s="25"/>
      <c r="D308" s="21" t="s">
        <v>22</v>
      </c>
      <c r="E308" s="22">
        <v>1000000</v>
      </c>
      <c r="F308" s="22">
        <v>778162.17</v>
      </c>
      <c r="G308" s="23">
        <f t="shared" si="14"/>
        <v>77.81621700000001</v>
      </c>
      <c r="H308" s="120"/>
    </row>
    <row r="309" spans="1:8" ht="15.75">
      <c r="A309" s="26" t="s">
        <v>62</v>
      </c>
      <c r="B309" s="102" t="s">
        <v>53</v>
      </c>
      <c r="C309" s="27"/>
      <c r="D309" s="12" t="s">
        <v>21</v>
      </c>
      <c r="E309" s="13">
        <f>SUM(E310:E313)</f>
        <v>42388334</v>
      </c>
      <c r="F309" s="13">
        <f>SUM(F310:F313)</f>
        <v>51530620.9</v>
      </c>
      <c r="G309" s="14">
        <f t="shared" si="14"/>
        <v>121.56793163892688</v>
      </c>
      <c r="H309" s="118"/>
    </row>
    <row r="310" spans="1:8" ht="15.75">
      <c r="A310" s="16"/>
      <c r="B310" s="98"/>
      <c r="C310" s="17"/>
      <c r="D310" s="21" t="s">
        <v>18</v>
      </c>
      <c r="E310" s="22">
        <v>6370094</v>
      </c>
      <c r="F310" s="22">
        <v>6370094</v>
      </c>
      <c r="G310" s="23">
        <f t="shared" si="14"/>
        <v>100</v>
      </c>
      <c r="H310" s="119"/>
    </row>
    <row r="311" spans="1:8" ht="15.75">
      <c r="A311" s="16"/>
      <c r="B311" s="98"/>
      <c r="C311" s="17"/>
      <c r="D311" s="21" t="s">
        <v>19</v>
      </c>
      <c r="E311" s="22">
        <v>16180900</v>
      </c>
      <c r="F311" s="22">
        <v>16180900</v>
      </c>
      <c r="G311" s="23">
        <f t="shared" si="14"/>
        <v>100</v>
      </c>
      <c r="H311" s="119"/>
    </row>
    <row r="312" spans="1:8" ht="15.75">
      <c r="A312" s="16"/>
      <c r="B312" s="98"/>
      <c r="C312" s="17"/>
      <c r="D312" s="21" t="s">
        <v>20</v>
      </c>
      <c r="E312" s="22">
        <v>0</v>
      </c>
      <c r="F312" s="22">
        <v>0</v>
      </c>
      <c r="G312" s="23">
        <v>0</v>
      </c>
      <c r="H312" s="119"/>
    </row>
    <row r="313" spans="1:8" ht="15.75">
      <c r="A313" s="24"/>
      <c r="B313" s="103"/>
      <c r="C313" s="25"/>
      <c r="D313" s="21" t="s">
        <v>22</v>
      </c>
      <c r="E313" s="22">
        <v>19837340</v>
      </c>
      <c r="F313" s="22">
        <v>28979626.9</v>
      </c>
      <c r="G313" s="23">
        <f t="shared" si="14"/>
        <v>146.086254003813</v>
      </c>
      <c r="H313" s="120"/>
    </row>
    <row r="314" spans="1:8" ht="15.75">
      <c r="A314" s="34"/>
      <c r="B314" s="34"/>
      <c r="C314" s="35"/>
      <c r="D314" s="35"/>
      <c r="E314" s="36"/>
      <c r="F314" s="36"/>
      <c r="G314" s="37"/>
      <c r="H314" s="38" t="s">
        <v>92</v>
      </c>
    </row>
    <row r="315" spans="1:8" ht="30" customHeight="1">
      <c r="A315" s="110" t="s">
        <v>0</v>
      </c>
      <c r="B315" s="110" t="s">
        <v>31</v>
      </c>
      <c r="C315" s="110" t="s">
        <v>94</v>
      </c>
      <c r="D315" s="111" t="s">
        <v>29</v>
      </c>
      <c r="E315" s="111"/>
      <c r="F315" s="111"/>
      <c r="G315" s="110" t="s">
        <v>96</v>
      </c>
      <c r="H315" s="110" t="s">
        <v>24</v>
      </c>
    </row>
    <row r="316" spans="1:8" ht="59.25" customHeight="1">
      <c r="A316" s="110"/>
      <c r="B316" s="110"/>
      <c r="C316" s="110"/>
      <c r="D316" s="7" t="s">
        <v>23</v>
      </c>
      <c r="E316" s="7" t="s">
        <v>95</v>
      </c>
      <c r="F316" s="7" t="s">
        <v>142</v>
      </c>
      <c r="G316" s="110"/>
      <c r="H316" s="110"/>
    </row>
    <row r="317" spans="1:8" ht="15.75">
      <c r="A317" s="43" t="s">
        <v>1</v>
      </c>
      <c r="B317" s="43" t="s">
        <v>2</v>
      </c>
      <c r="C317" s="43" t="s">
        <v>3</v>
      </c>
      <c r="D317" s="43" t="s">
        <v>4</v>
      </c>
      <c r="E317" s="43" t="s">
        <v>5</v>
      </c>
      <c r="F317" s="43" t="s">
        <v>6</v>
      </c>
      <c r="G317" s="43" t="s">
        <v>7</v>
      </c>
      <c r="H317" s="43" t="s">
        <v>8</v>
      </c>
    </row>
    <row r="318" spans="1:8" ht="21.75" customHeight="1">
      <c r="A318" s="16" t="s">
        <v>63</v>
      </c>
      <c r="B318" s="98" t="s">
        <v>54</v>
      </c>
      <c r="C318" s="17"/>
      <c r="D318" s="18" t="s">
        <v>21</v>
      </c>
      <c r="E318" s="19">
        <f>SUM(E319:E322)</f>
        <v>17676119</v>
      </c>
      <c r="F318" s="19">
        <f>SUM(F319:F322)</f>
        <v>17645099</v>
      </c>
      <c r="G318" s="20">
        <f t="shared" si="14"/>
        <v>99.824508988653</v>
      </c>
      <c r="H318" s="118"/>
    </row>
    <row r="319" spans="1:8" ht="21.75" customHeight="1">
      <c r="A319" s="16"/>
      <c r="B319" s="98"/>
      <c r="C319" s="17"/>
      <c r="D319" s="21" t="s">
        <v>18</v>
      </c>
      <c r="E319" s="22">
        <v>10150939</v>
      </c>
      <c r="F319" s="22">
        <v>10150939</v>
      </c>
      <c r="G319" s="23">
        <f t="shared" si="14"/>
        <v>100</v>
      </c>
      <c r="H319" s="119"/>
    </row>
    <row r="320" spans="1:8" ht="21.75" customHeight="1">
      <c r="A320" s="16"/>
      <c r="B320" s="98"/>
      <c r="C320" s="17"/>
      <c r="D320" s="21" t="s">
        <v>19</v>
      </c>
      <c r="E320" s="22">
        <v>3072400</v>
      </c>
      <c r="F320" s="22">
        <v>2976304</v>
      </c>
      <c r="G320" s="23">
        <f t="shared" si="14"/>
        <v>96.87228225491472</v>
      </c>
      <c r="H320" s="119"/>
    </row>
    <row r="321" spans="1:8" ht="21.75" customHeight="1">
      <c r="A321" s="16"/>
      <c r="B321" s="98"/>
      <c r="C321" s="17"/>
      <c r="D321" s="21" t="s">
        <v>20</v>
      </c>
      <c r="E321" s="22">
        <v>0</v>
      </c>
      <c r="F321" s="22">
        <v>0</v>
      </c>
      <c r="G321" s="23">
        <v>0</v>
      </c>
      <c r="H321" s="119"/>
    </row>
    <row r="322" spans="1:8" ht="21.75" customHeight="1">
      <c r="A322" s="16"/>
      <c r="B322" s="103"/>
      <c r="C322" s="25"/>
      <c r="D322" s="21" t="s">
        <v>22</v>
      </c>
      <c r="E322" s="22">
        <v>4452780</v>
      </c>
      <c r="F322" s="22">
        <v>4517856</v>
      </c>
      <c r="G322" s="23">
        <f t="shared" si="14"/>
        <v>101.46146901486262</v>
      </c>
      <c r="H322" s="120"/>
    </row>
    <row r="323" spans="1:10" ht="24" customHeight="1">
      <c r="A323" s="26" t="s">
        <v>64</v>
      </c>
      <c r="B323" s="102" t="s">
        <v>55</v>
      </c>
      <c r="C323" s="27"/>
      <c r="D323" s="12" t="s">
        <v>21</v>
      </c>
      <c r="E323" s="13">
        <f>SUM(E324:E327)</f>
        <v>378697560.70000005</v>
      </c>
      <c r="F323" s="13">
        <f>SUM(F324:F327)</f>
        <v>260658566.45</v>
      </c>
      <c r="G323" s="14">
        <f t="shared" si="14"/>
        <v>68.83027341612342</v>
      </c>
      <c r="H323" s="115" t="s">
        <v>148</v>
      </c>
      <c r="J323" s="86"/>
    </row>
    <row r="324" spans="1:8" ht="30.75" customHeight="1">
      <c r="A324" s="28"/>
      <c r="B324" s="98"/>
      <c r="C324" s="17"/>
      <c r="D324" s="21" t="s">
        <v>18</v>
      </c>
      <c r="E324" s="22">
        <v>224841076.52</v>
      </c>
      <c r="F324" s="22">
        <v>106802082.27</v>
      </c>
      <c r="G324" s="23">
        <f t="shared" si="14"/>
        <v>47.501143440086565</v>
      </c>
      <c r="H324" s="116"/>
    </row>
    <row r="325" spans="1:8" ht="24" customHeight="1">
      <c r="A325" s="28"/>
      <c r="B325" s="98"/>
      <c r="C325" s="17"/>
      <c r="D325" s="21" t="s">
        <v>19</v>
      </c>
      <c r="E325" s="22">
        <v>0</v>
      </c>
      <c r="F325" s="22">
        <v>0</v>
      </c>
      <c r="G325" s="23">
        <v>0</v>
      </c>
      <c r="H325" s="116"/>
    </row>
    <row r="326" spans="1:8" ht="18" customHeight="1">
      <c r="A326" s="28"/>
      <c r="B326" s="98"/>
      <c r="C326" s="17"/>
      <c r="D326" s="21" t="s">
        <v>20</v>
      </c>
      <c r="E326" s="22">
        <v>153856484.18</v>
      </c>
      <c r="F326" s="22">
        <v>153856484.18</v>
      </c>
      <c r="G326" s="23">
        <f t="shared" si="14"/>
        <v>100</v>
      </c>
      <c r="H326" s="116"/>
    </row>
    <row r="327" spans="1:8" ht="24" customHeight="1" thickBot="1">
      <c r="A327" s="29"/>
      <c r="B327" s="99"/>
      <c r="C327" s="30"/>
      <c r="D327" s="31" t="s">
        <v>22</v>
      </c>
      <c r="E327" s="32">
        <v>0</v>
      </c>
      <c r="F327" s="32">
        <v>0</v>
      </c>
      <c r="G327" s="23">
        <v>0</v>
      </c>
      <c r="H327" s="117"/>
    </row>
    <row r="328" spans="1:8" ht="15" customHeight="1">
      <c r="A328" s="165"/>
      <c r="B328" s="144" t="s">
        <v>26</v>
      </c>
      <c r="C328" s="141"/>
      <c r="D328" s="9" t="s">
        <v>21</v>
      </c>
      <c r="E328" s="10">
        <f>SUM(E329:E332)</f>
        <v>2578560277.5499997</v>
      </c>
      <c r="F328" s="10">
        <f>SUM(F329:F332)</f>
        <v>2447071219.65</v>
      </c>
      <c r="G328" s="11">
        <f>F328/E328*100</f>
        <v>94.90067930368753</v>
      </c>
      <c r="H328" s="136"/>
    </row>
    <row r="329" spans="1:11" ht="15" customHeight="1">
      <c r="A329" s="166"/>
      <c r="B329" s="145"/>
      <c r="C329" s="142"/>
      <c r="D329" s="12" t="s">
        <v>18</v>
      </c>
      <c r="E329" s="13">
        <f aca="true" t="shared" si="15" ref="E329:F332">E7+E26+E50+E55+E60+E93+E146+E194+E199+E204+E209+E247+E276</f>
        <v>1536823458.94</v>
      </c>
      <c r="F329" s="13">
        <f t="shared" si="15"/>
        <v>1408085243.0400002</v>
      </c>
      <c r="G329" s="23">
        <f>F329/E329*100</f>
        <v>91.62309664450365</v>
      </c>
      <c r="H329" s="113"/>
      <c r="J329" s="85"/>
      <c r="K329" s="85"/>
    </row>
    <row r="330" spans="1:11" ht="15" customHeight="1">
      <c r="A330" s="166"/>
      <c r="B330" s="145"/>
      <c r="C330" s="142"/>
      <c r="D330" s="12" t="s">
        <v>19</v>
      </c>
      <c r="E330" s="13">
        <f t="shared" si="15"/>
        <v>683402215.71</v>
      </c>
      <c r="F330" s="13">
        <f t="shared" si="15"/>
        <v>679952979.52</v>
      </c>
      <c r="G330" s="23">
        <f>F330/E330*100</f>
        <v>99.49528460535988</v>
      </c>
      <c r="H330" s="113"/>
      <c r="J330" s="85"/>
      <c r="K330" s="85"/>
    </row>
    <row r="331" spans="1:11" ht="15" customHeight="1">
      <c r="A331" s="166"/>
      <c r="B331" s="145"/>
      <c r="C331" s="142"/>
      <c r="D331" s="12" t="s">
        <v>20</v>
      </c>
      <c r="E331" s="13">
        <f t="shared" si="15"/>
        <v>249156984.18</v>
      </c>
      <c r="F331" s="13">
        <f t="shared" si="15"/>
        <v>249155851.68</v>
      </c>
      <c r="G331" s="23">
        <f>F331/E331*100</f>
        <v>99.99954546728694</v>
      </c>
      <c r="H331" s="113"/>
      <c r="J331" s="85"/>
      <c r="K331" s="85"/>
    </row>
    <row r="332" spans="1:11" ht="15" customHeight="1" thickBot="1">
      <c r="A332" s="167"/>
      <c r="B332" s="146"/>
      <c r="C332" s="143"/>
      <c r="D332" s="75" t="s">
        <v>22</v>
      </c>
      <c r="E332" s="76">
        <f t="shared" si="15"/>
        <v>109177618.72</v>
      </c>
      <c r="F332" s="76">
        <f t="shared" si="15"/>
        <v>109877145.41000001</v>
      </c>
      <c r="G332" s="33">
        <f>F332/E332*100</f>
        <v>100.64072352758859</v>
      </c>
      <c r="H332" s="137"/>
      <c r="J332" s="85"/>
      <c r="K332" s="85"/>
    </row>
    <row r="333" spans="1:11" ht="15" customHeight="1">
      <c r="A333" s="91"/>
      <c r="B333" s="92"/>
      <c r="C333" s="91"/>
      <c r="D333" s="93"/>
      <c r="E333" s="45"/>
      <c r="F333" s="45"/>
      <c r="G333" s="94"/>
      <c r="H333" s="95"/>
      <c r="J333" s="85"/>
      <c r="K333" s="85"/>
    </row>
    <row r="334" spans="1:11" ht="15" customHeight="1">
      <c r="A334" s="91"/>
      <c r="B334" s="92"/>
      <c r="C334" s="91"/>
      <c r="D334" s="93"/>
      <c r="E334" s="45"/>
      <c r="F334" s="45"/>
      <c r="G334" s="94"/>
      <c r="H334" s="95"/>
      <c r="J334" s="85"/>
      <c r="K334" s="85"/>
    </row>
    <row r="335" spans="1:11" ht="15" customHeight="1">
      <c r="A335" s="91"/>
      <c r="B335" s="92"/>
      <c r="C335" s="91"/>
      <c r="D335" s="93"/>
      <c r="E335" s="45"/>
      <c r="F335" s="45"/>
      <c r="G335" s="94"/>
      <c r="H335" s="95"/>
      <c r="J335" s="85"/>
      <c r="K335" s="85"/>
    </row>
    <row r="336" spans="1:11" ht="15" customHeight="1">
      <c r="A336" s="91"/>
      <c r="B336" s="92"/>
      <c r="C336" s="91"/>
      <c r="D336" s="93"/>
      <c r="E336" s="45"/>
      <c r="F336" s="45"/>
      <c r="G336" s="94"/>
      <c r="H336" s="95"/>
      <c r="J336" s="85"/>
      <c r="K336" s="85"/>
    </row>
    <row r="337" spans="1:11" ht="15" customHeight="1">
      <c r="A337" s="91"/>
      <c r="B337" s="92"/>
      <c r="C337" s="91"/>
      <c r="D337" s="93"/>
      <c r="E337" s="45"/>
      <c r="F337" s="45"/>
      <c r="G337" s="94"/>
      <c r="H337" s="95"/>
      <c r="J337" s="85"/>
      <c r="K337" s="85"/>
    </row>
    <row r="338" spans="6:11" ht="15" customHeight="1">
      <c r="F338" s="2"/>
      <c r="G338" s="2"/>
      <c r="H338" s="3"/>
      <c r="J338" s="85"/>
      <c r="K338" s="85"/>
    </row>
    <row r="339" spans="5:9" ht="15" customHeight="1">
      <c r="E339" s="6"/>
      <c r="F339" s="6"/>
      <c r="G339" s="2"/>
      <c r="H339" s="3"/>
      <c r="I339" s="4"/>
    </row>
    <row r="340" spans="6:9" ht="15" customHeight="1">
      <c r="F340" s="2"/>
      <c r="G340" s="2"/>
      <c r="H340" s="3"/>
      <c r="I340" s="4"/>
    </row>
    <row r="341" spans="6:8" ht="15" customHeight="1">
      <c r="F341" s="2"/>
      <c r="G341" s="2"/>
      <c r="H341" s="3"/>
    </row>
    <row r="342" spans="6:8" ht="15" customHeight="1">
      <c r="F342" s="2"/>
      <c r="G342" s="2"/>
      <c r="H342" s="3"/>
    </row>
    <row r="343" spans="6:8" ht="15" customHeight="1">
      <c r="F343" s="2"/>
      <c r="G343" s="2"/>
      <c r="H343" s="3"/>
    </row>
    <row r="344" spans="6:8" ht="15" customHeight="1">
      <c r="F344" s="2"/>
      <c r="G344" s="2"/>
      <c r="H344" s="3"/>
    </row>
    <row r="345" spans="6:8" ht="15" customHeight="1">
      <c r="F345" s="2"/>
      <c r="G345" s="2"/>
      <c r="H345" s="3"/>
    </row>
    <row r="346" spans="6:8" ht="15" customHeight="1">
      <c r="F346" s="2"/>
      <c r="G346" s="2"/>
      <c r="H346" s="3"/>
    </row>
    <row r="347" spans="6:8" ht="15" customHeight="1">
      <c r="F347" s="2"/>
      <c r="G347" s="2"/>
      <c r="H347" s="3"/>
    </row>
    <row r="348" spans="6:8" ht="15" customHeight="1">
      <c r="F348" s="2"/>
      <c r="G348" s="2"/>
      <c r="H348" s="3"/>
    </row>
    <row r="349" spans="6:8" ht="15" customHeight="1">
      <c r="F349" s="2"/>
      <c r="G349" s="2"/>
      <c r="H349" s="3"/>
    </row>
    <row r="350" spans="6:8" ht="15" customHeight="1">
      <c r="F350" s="2"/>
      <c r="G350" s="2"/>
      <c r="H350" s="3"/>
    </row>
    <row r="351" spans="6:8" ht="15" customHeight="1">
      <c r="F351" s="2"/>
      <c r="G351" s="2"/>
      <c r="H351" s="3"/>
    </row>
    <row r="352" spans="6:8" ht="15" customHeight="1">
      <c r="F352" s="2"/>
      <c r="G352" s="2"/>
      <c r="H352" s="3"/>
    </row>
    <row r="353" spans="6:8" ht="15" customHeight="1">
      <c r="F353" s="2"/>
      <c r="G353" s="2"/>
      <c r="H353" s="3"/>
    </row>
    <row r="354" spans="6:8" ht="15" customHeight="1">
      <c r="F354" s="2"/>
      <c r="G354" s="2"/>
      <c r="H354" s="3"/>
    </row>
    <row r="355" spans="6:8" ht="15" customHeight="1">
      <c r="F355" s="2"/>
      <c r="G355" s="2"/>
      <c r="H355" s="3"/>
    </row>
    <row r="356" spans="6:8" ht="15" customHeight="1">
      <c r="F356" s="2"/>
      <c r="G356" s="2"/>
      <c r="H356" s="3"/>
    </row>
    <row r="357" spans="6:8" ht="15" customHeight="1">
      <c r="F357" s="2"/>
      <c r="G357" s="2"/>
      <c r="H357" s="3"/>
    </row>
    <row r="358" spans="6:8" ht="15" customHeight="1">
      <c r="F358" s="2"/>
      <c r="G358" s="2"/>
      <c r="H358" s="3"/>
    </row>
    <row r="359" spans="6:8" ht="15" customHeight="1">
      <c r="F359" s="2"/>
      <c r="G359" s="2"/>
      <c r="H359" s="3"/>
    </row>
    <row r="360" spans="6:8" ht="15" customHeight="1"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spans="6:8" ht="15" customHeight="1">
      <c r="F388" s="2"/>
      <c r="G388" s="2"/>
      <c r="H388" s="3"/>
    </row>
    <row r="389" spans="6:8" ht="15" customHeight="1">
      <c r="F389" s="2"/>
      <c r="G389" s="2"/>
      <c r="H389" s="3"/>
    </row>
    <row r="390" spans="6:8" ht="15" customHeight="1">
      <c r="F390" s="2"/>
      <c r="G390" s="2"/>
      <c r="H390" s="3"/>
    </row>
    <row r="391" spans="6:8" ht="15" customHeight="1">
      <c r="F391" s="2"/>
      <c r="G391" s="2"/>
      <c r="H391" s="3"/>
    </row>
    <row r="392" spans="6:8" ht="15" customHeight="1">
      <c r="F392" s="2"/>
      <c r="G392" s="2"/>
      <c r="H392" s="3"/>
    </row>
    <row r="393" spans="6:8" ht="15" customHeight="1">
      <c r="F393" s="2"/>
      <c r="G393" s="2"/>
      <c r="H393" s="3"/>
    </row>
    <row r="394" spans="6:8" ht="15" customHeight="1">
      <c r="F394" s="2"/>
      <c r="G394" s="2"/>
      <c r="H394" s="3"/>
    </row>
    <row r="395" spans="6:8" ht="15" customHeight="1">
      <c r="F395" s="2"/>
      <c r="G395" s="2"/>
      <c r="H395" s="3"/>
    </row>
    <row r="396" spans="6:8" ht="15" customHeight="1">
      <c r="F396" s="2"/>
      <c r="G396" s="2"/>
      <c r="H396" s="3"/>
    </row>
    <row r="397" ht="15" customHeight="1">
      <c r="H397" s="3"/>
    </row>
    <row r="398" ht="15" customHeight="1">
      <c r="H398" s="3"/>
    </row>
    <row r="399" ht="15" customHeight="1">
      <c r="H399" s="3"/>
    </row>
    <row r="400" ht="15" customHeight="1">
      <c r="H400" s="3"/>
    </row>
    <row r="401" ht="15" customHeight="1">
      <c r="H401" s="3"/>
    </row>
    <row r="402" ht="15" customHeight="1">
      <c r="H402" s="3"/>
    </row>
    <row r="403" ht="15" customHeight="1">
      <c r="H403" s="3"/>
    </row>
    <row r="404" ht="15" customHeight="1">
      <c r="H404" s="3"/>
    </row>
    <row r="405" ht="15" customHeight="1">
      <c r="H405" s="3"/>
    </row>
    <row r="406" ht="15" customHeight="1">
      <c r="H406" s="3"/>
    </row>
    <row r="407" ht="15.75">
      <c r="H407" s="3"/>
    </row>
    <row r="408" ht="15.75">
      <c r="H408" s="3"/>
    </row>
    <row r="409" ht="15.75">
      <c r="H409" s="3"/>
    </row>
    <row r="410" ht="15.75">
      <c r="H410" s="3"/>
    </row>
    <row r="411" ht="15.75">
      <c r="H411" s="3"/>
    </row>
    <row r="412" ht="15.75">
      <c r="H412" s="3"/>
    </row>
    <row r="413" ht="15.75">
      <c r="H413" s="3"/>
    </row>
    <row r="414" ht="15.75">
      <c r="H414" s="3"/>
    </row>
    <row r="415" ht="15.75">
      <c r="H415" s="3"/>
    </row>
    <row r="416" ht="15.75">
      <c r="H416" s="3"/>
    </row>
    <row r="417" ht="15.75">
      <c r="H417" s="3"/>
    </row>
    <row r="418" ht="15.75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  <row r="483" ht="15.75">
      <c r="H483" s="3"/>
    </row>
    <row r="484" ht="15.75">
      <c r="H484" s="3"/>
    </row>
    <row r="485" ht="15.75">
      <c r="H485" s="3"/>
    </row>
    <row r="486" ht="15.75">
      <c r="H486" s="3"/>
    </row>
    <row r="487" ht="15.75">
      <c r="H487" s="3"/>
    </row>
    <row r="488" ht="15.75">
      <c r="H488" s="3"/>
    </row>
    <row r="489" ht="15.75">
      <c r="H489" s="3"/>
    </row>
    <row r="490" ht="15.75">
      <c r="H490" s="3"/>
    </row>
    <row r="491" ht="15.75">
      <c r="H491" s="3"/>
    </row>
  </sheetData>
  <sheetProtection/>
  <mergeCells count="227">
    <mergeCell ref="F1:H1"/>
    <mergeCell ref="H11:H15"/>
    <mergeCell ref="H299:H303"/>
    <mergeCell ref="H304:H308"/>
    <mergeCell ref="H107:H111"/>
    <mergeCell ref="H112:H116"/>
    <mergeCell ref="H78:H82"/>
    <mergeCell ref="H73:H77"/>
    <mergeCell ref="H121:H125"/>
    <mergeCell ref="H83:H87"/>
    <mergeCell ref="H208:H212"/>
    <mergeCell ref="H203:H207"/>
    <mergeCell ref="H136:H140"/>
    <mergeCell ref="H169:H173"/>
    <mergeCell ref="H174:H178"/>
    <mergeCell ref="H179:H183"/>
    <mergeCell ref="H150:H154"/>
    <mergeCell ref="H155:H159"/>
    <mergeCell ref="H160:H164"/>
    <mergeCell ref="H166:H167"/>
    <mergeCell ref="B160:B164"/>
    <mergeCell ref="B169:B173"/>
    <mergeCell ref="H89:H90"/>
    <mergeCell ref="H318:H322"/>
    <mergeCell ref="H184:H188"/>
    <mergeCell ref="H280:H284"/>
    <mergeCell ref="H289:H293"/>
    <mergeCell ref="H294:H298"/>
    <mergeCell ref="H198:H202"/>
    <mergeCell ref="H217:H221"/>
    <mergeCell ref="B118:B119"/>
    <mergeCell ref="B179:B183"/>
    <mergeCell ref="B174:B178"/>
    <mergeCell ref="H145:H149"/>
    <mergeCell ref="B214:B215"/>
    <mergeCell ref="H227:H231"/>
    <mergeCell ref="H193:H197"/>
    <mergeCell ref="C145:C149"/>
    <mergeCell ref="B150:B154"/>
    <mergeCell ref="B155:B159"/>
    <mergeCell ref="C214:C215"/>
    <mergeCell ref="D214:F214"/>
    <mergeCell ref="B190:B191"/>
    <mergeCell ref="C190:C191"/>
    <mergeCell ref="D190:F190"/>
    <mergeCell ref="B198:B202"/>
    <mergeCell ref="C208:C212"/>
    <mergeCell ref="G89:G90"/>
    <mergeCell ref="C92:C96"/>
    <mergeCell ref="H92:H96"/>
    <mergeCell ref="C142:C143"/>
    <mergeCell ref="G214:G215"/>
    <mergeCell ref="H214:H215"/>
    <mergeCell ref="D166:F166"/>
    <mergeCell ref="G166:G167"/>
    <mergeCell ref="H97:H101"/>
    <mergeCell ref="H102:H106"/>
    <mergeCell ref="A89:A90"/>
    <mergeCell ref="B92:B96"/>
    <mergeCell ref="B64:B68"/>
    <mergeCell ref="D70:F70"/>
    <mergeCell ref="C70:C71"/>
    <mergeCell ref="H64:H68"/>
    <mergeCell ref="G70:G71"/>
    <mergeCell ref="H70:H71"/>
    <mergeCell ref="C89:C90"/>
    <mergeCell ref="D89:F89"/>
    <mergeCell ref="A22:A23"/>
    <mergeCell ref="B22:B23"/>
    <mergeCell ref="C22:C23"/>
    <mergeCell ref="D22:F22"/>
    <mergeCell ref="C25:C29"/>
    <mergeCell ref="B107:B111"/>
    <mergeCell ref="A59:A63"/>
    <mergeCell ref="A70:A71"/>
    <mergeCell ref="B70:B71"/>
    <mergeCell ref="B59:B63"/>
    <mergeCell ref="H54:H58"/>
    <mergeCell ref="H59:H63"/>
    <mergeCell ref="H49:H53"/>
    <mergeCell ref="H25:H29"/>
    <mergeCell ref="H46:H47"/>
    <mergeCell ref="H40:H44"/>
    <mergeCell ref="A275:A279"/>
    <mergeCell ref="A246:A250"/>
    <mergeCell ref="A208:A212"/>
    <mergeCell ref="A203:A207"/>
    <mergeCell ref="A232:A236"/>
    <mergeCell ref="A241:A245"/>
    <mergeCell ref="A214:A215"/>
    <mergeCell ref="A238:A239"/>
    <mergeCell ref="A198:A202"/>
    <mergeCell ref="A92:A96"/>
    <mergeCell ref="A145:A149"/>
    <mergeCell ref="A193:A197"/>
    <mergeCell ref="A142:A143"/>
    <mergeCell ref="A166:A167"/>
    <mergeCell ref="A190:A191"/>
    <mergeCell ref="A118:A119"/>
    <mergeCell ref="A328:A332"/>
    <mergeCell ref="B208:B212"/>
    <mergeCell ref="B294:B298"/>
    <mergeCell ref="B299:B303"/>
    <mergeCell ref="B304:B308"/>
    <mergeCell ref="B309:B313"/>
    <mergeCell ref="B280:B284"/>
    <mergeCell ref="B289:B293"/>
    <mergeCell ref="B323:B327"/>
    <mergeCell ref="A262:A263"/>
    <mergeCell ref="A54:A58"/>
    <mergeCell ref="B30:B34"/>
    <mergeCell ref="B35:B39"/>
    <mergeCell ref="B40:B44"/>
    <mergeCell ref="B54:B58"/>
    <mergeCell ref="A46:A47"/>
    <mergeCell ref="B46:B47"/>
    <mergeCell ref="B49:B53"/>
    <mergeCell ref="A49:A53"/>
    <mergeCell ref="H16:H20"/>
    <mergeCell ref="H30:H34"/>
    <mergeCell ref="H35:H39"/>
    <mergeCell ref="G22:G23"/>
    <mergeCell ref="H22:H23"/>
    <mergeCell ref="G46:G47"/>
    <mergeCell ref="D46:F46"/>
    <mergeCell ref="A25:A29"/>
    <mergeCell ref="B25:B29"/>
    <mergeCell ref="A2:H2"/>
    <mergeCell ref="H6:H10"/>
    <mergeCell ref="A3:A4"/>
    <mergeCell ref="B3:B4"/>
    <mergeCell ref="C3:C4"/>
    <mergeCell ref="D3:F3"/>
    <mergeCell ref="B6:B10"/>
    <mergeCell ref="A6:A10"/>
    <mergeCell ref="H3:H4"/>
    <mergeCell ref="C6:C10"/>
    <mergeCell ref="D118:F118"/>
    <mergeCell ref="G118:G119"/>
    <mergeCell ref="D142:F142"/>
    <mergeCell ref="G142:G143"/>
    <mergeCell ref="H126:H130"/>
    <mergeCell ref="H131:H135"/>
    <mergeCell ref="H118:H119"/>
    <mergeCell ref="H142:H143"/>
    <mergeCell ref="H328:H332"/>
    <mergeCell ref="B246:B250"/>
    <mergeCell ref="B275:B279"/>
    <mergeCell ref="C246:C250"/>
    <mergeCell ref="C275:C279"/>
    <mergeCell ref="C328:C332"/>
    <mergeCell ref="H246:H250"/>
    <mergeCell ref="H275:H279"/>
    <mergeCell ref="B328:B332"/>
    <mergeCell ref="B262:B263"/>
    <mergeCell ref="C59:C63"/>
    <mergeCell ref="B121:B125"/>
    <mergeCell ref="B131:B135"/>
    <mergeCell ref="B142:B143"/>
    <mergeCell ref="B126:B130"/>
    <mergeCell ref="B136:B140"/>
    <mergeCell ref="C118:C119"/>
    <mergeCell ref="B89:B90"/>
    <mergeCell ref="B97:B101"/>
    <mergeCell ref="B112:B116"/>
    <mergeCell ref="B241:B245"/>
    <mergeCell ref="G3:G4"/>
    <mergeCell ref="B145:B149"/>
    <mergeCell ref="B193:B197"/>
    <mergeCell ref="B102:B106"/>
    <mergeCell ref="B73:B77"/>
    <mergeCell ref="B78:B82"/>
    <mergeCell ref="B83:B87"/>
    <mergeCell ref="C46:C47"/>
    <mergeCell ref="C54:C58"/>
    <mergeCell ref="B251:B255"/>
    <mergeCell ref="H251:H255"/>
    <mergeCell ref="B11:B15"/>
    <mergeCell ref="B16:B20"/>
    <mergeCell ref="C49:C53"/>
    <mergeCell ref="B318:B322"/>
    <mergeCell ref="B217:B221"/>
    <mergeCell ref="C198:C202"/>
    <mergeCell ref="B203:B207"/>
    <mergeCell ref="C203:C207"/>
    <mergeCell ref="B238:B239"/>
    <mergeCell ref="C238:C239"/>
    <mergeCell ref="D238:F238"/>
    <mergeCell ref="G238:G239"/>
    <mergeCell ref="H238:H239"/>
    <mergeCell ref="B166:B167"/>
    <mergeCell ref="B232:B236"/>
    <mergeCell ref="B222:B226"/>
    <mergeCell ref="C193:C197"/>
    <mergeCell ref="C166:C167"/>
    <mergeCell ref="G262:G263"/>
    <mergeCell ref="H262:H263"/>
    <mergeCell ref="C262:C263"/>
    <mergeCell ref="D262:F262"/>
    <mergeCell ref="B256:B260"/>
    <mergeCell ref="H256:H260"/>
    <mergeCell ref="B270:B274"/>
    <mergeCell ref="H270:H274"/>
    <mergeCell ref="B286:B287"/>
    <mergeCell ref="H323:H327"/>
    <mergeCell ref="C286:C287"/>
    <mergeCell ref="D286:F286"/>
    <mergeCell ref="H315:H316"/>
    <mergeCell ref="G286:G287"/>
    <mergeCell ref="H309:H313"/>
    <mergeCell ref="H286:H287"/>
    <mergeCell ref="A315:A316"/>
    <mergeCell ref="B315:B316"/>
    <mergeCell ref="A286:A287"/>
    <mergeCell ref="G315:G316"/>
    <mergeCell ref="C315:C316"/>
    <mergeCell ref="D315:F315"/>
    <mergeCell ref="L279:M279"/>
    <mergeCell ref="B184:B188"/>
    <mergeCell ref="H232:H236"/>
    <mergeCell ref="H241:H245"/>
    <mergeCell ref="B265:B269"/>
    <mergeCell ref="H265:H269"/>
    <mergeCell ref="H222:H226"/>
    <mergeCell ref="B227:B231"/>
    <mergeCell ref="H190:H191"/>
    <mergeCell ref="G190:G191"/>
  </mergeCells>
  <printOptions/>
  <pageMargins left="0" right="0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2015-04-13T11:35:40Z</cp:lastPrinted>
  <dcterms:created xsi:type="dcterms:W3CDTF">2009-02-17T08:54:58Z</dcterms:created>
  <dcterms:modified xsi:type="dcterms:W3CDTF">2015-04-23T08:36:40Z</dcterms:modified>
  <cp:category/>
  <cp:version/>
  <cp:contentType/>
  <cp:contentStatus/>
</cp:coreProperties>
</file>