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" sheetId="1" r:id="rId1"/>
  </sheets>
  <definedNames>
    <definedName name="_xlnm.Print_Titles" localSheetId="0">'01.07'!$4:$5</definedName>
  </definedNames>
  <calcPr fullCalcOnLoad="1"/>
</workbook>
</file>

<file path=xl/sharedStrings.xml><?xml version="1.0" encoding="utf-8"?>
<sst xmlns="http://schemas.openxmlformats.org/spreadsheetml/2006/main" count="94" uniqueCount="94">
  <si>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</si>
  <si>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</si>
  <si>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</si>
  <si>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</si>
  <si>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</si>
  <si>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</si>
  <si>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</si>
  <si>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</si>
  <si>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</si>
  <si>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</si>
  <si>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</si>
  <si>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</si>
  <si>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</si>
  <si>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</si>
  <si>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</si>
  <si>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</si>
  <si>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</si>
  <si>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</si>
  <si>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</si>
  <si>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</si>
  <si>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</si>
  <si>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</si>
  <si>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</si>
  <si>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</si>
  <si>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</si>
  <si>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</si>
  <si>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</si>
  <si>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</si>
  <si>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</si>
  <si>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</si>
  <si>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</si>
  <si>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</si>
  <si>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</si>
  <si>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</si>
  <si>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</si>
  <si>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</si>
  <si>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</si>
  <si>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</si>
  <si>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</si>
  <si>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</si>
  <si>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</si>
  <si>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</si>
  <si>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</si>
  <si>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</si>
  <si>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</si>
  <si>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</si>
  <si>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</si>
  <si>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</si>
  <si>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</si>
  <si>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</si>
  <si>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</si>
  <si>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</si>
  <si>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</si>
  <si>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</si>
  <si>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</si>
  <si>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</si>
  <si>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</si>
  <si>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</si>
  <si>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</si>
  <si>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</si>
  <si>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</si>
  <si>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</si>
  <si>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</si>
  <si>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</si>
  <si>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</si>
  <si>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</si>
  <si>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</si>
  <si>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</si>
  <si>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</si>
  <si>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</si>
  <si>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</si>
  <si>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</si>
  <si>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</si>
  <si>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</si>
  <si>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</si>
  <si>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</si>
  <si>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</si>
  <si>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</si>
  <si>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</si>
  <si>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</si>
  <si>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</si>
  <si>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</si>
  <si>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</si>
  <si>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</si>
  <si>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</si>
  <si>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</si>
  <si>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</si>
  <si>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0310</t>
  </si>
  <si>
    <t>Гражданская оборона</t>
  </si>
  <si>
    <t>Исполнено за                                                     2 квартал                                      2021 года</t>
  </si>
  <si>
    <t>Исполнено за                                                     2 квартал                                      2022 года</t>
  </si>
  <si>
    <t>Сравнительный анализ исполнения расходной части местного бюджета ЗАТО Александровск за 2 квартал 2021 и 2022 годов</t>
  </si>
  <si>
    <t>Общеэкономические вопросы</t>
  </si>
  <si>
    <t>0401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</si>
</sst>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5" fillId="0" borderId="1" xfId="77" applyNumberFormat="1" applyFont="1" applyFill="1" applyProtection="1">
      <alignment vertical="top" wrapText="1"/>
      <protection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7" fillId="0" borderId="1" xfId="57" applyNumberFormat="1" applyFont="1" applyFill="1" applyAlignment="1" applyProtection="1">
      <alignment horizontal="center" vertical="center" wrapText="1"/>
      <protection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5" fillId="0" borderId="1" xfId="77" applyNumberFormat="1" applyFont="1" applyProtection="1">
      <alignment vertical="top" wrapTex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46" fillId="13" borderId="11" xfId="54" applyFont="1" applyFill="1" applyBorder="1" applyAlignment="1" applyProtection="1">
      <alignment/>
      <protection locked="0"/>
    </xf>
    <xf numFmtId="0" fontId="46" fillId="13" borderId="12" xfId="54" applyNumberFormat="1" applyFont="1" applyFill="1" applyBorder="1" applyAlignment="1" applyProtection="1">
      <alignment/>
      <protection/>
    </xf>
    <xf numFmtId="4" fontId="46" fillId="13" borderId="1" xfId="57" applyFont="1" applyFill="1" applyProtection="1">
      <alignment horizontal="right" vertical="top" shrinkToFit="1"/>
      <protection/>
    </xf>
    <xf numFmtId="4" fontId="46" fillId="13" borderId="1" xfId="80" applyFont="1" applyFill="1" applyProtection="1">
      <alignment horizontal="right" vertical="top" shrinkToFit="1"/>
      <protection/>
    </xf>
    <xf numFmtId="1" fontId="46" fillId="13" borderId="1" xfId="43" applyNumberFormat="1" applyFont="1" applyFill="1" applyProtection="1">
      <alignment horizontal="center" vertical="top" shrinkToFit="1"/>
      <protection/>
    </xf>
    <xf numFmtId="0" fontId="46" fillId="13" borderId="1" xfId="77" applyNumberFormat="1" applyFont="1" applyFill="1" applyProtection="1">
      <alignment vertical="top" wrapTex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9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55" applyNumberFormat="1" applyFont="1" applyFill="1" applyAlignment="1" applyProtection="1">
      <alignment horizontal="right" vertical="top" shrinkToFit="1"/>
      <protection/>
    </xf>
    <xf numFmtId="0" fontId="46" fillId="0" borderId="0" xfId="43" applyNumberFormat="1" applyFont="1" applyFill="1" applyBorder="1" applyAlignment="1" applyProtection="1">
      <alignment horizontal="center" vertical="center" wrapText="1"/>
      <protection/>
    </xf>
    <xf numFmtId="0" fontId="27" fillId="0" borderId="0" xfId="43" applyNumberFormat="1" applyFont="1" applyFill="1" applyBorder="1" applyAlignment="1" applyProtection="1">
      <alignment horizontal="right" vertic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showGridLines="0" tabSelected="1" zoomScalePageLayoutView="0" workbookViewId="0" topLeftCell="A1">
      <pane ySplit="5" topLeftCell="A39" activePane="bottomLeft" state="frozen"/>
      <selection pane="topLeft" activeCell="A1" sqref="A1"/>
      <selection pane="bottomLeft" activeCell="F47" sqref="F47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9.71093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21" t="s">
        <v>91</v>
      </c>
      <c r="B2" s="21"/>
      <c r="C2" s="21"/>
      <c r="D2" s="21"/>
      <c r="E2" s="21"/>
      <c r="F2" s="21"/>
    </row>
    <row r="3" spans="1:6" ht="15.75">
      <c r="A3" s="22" t="s">
        <v>0</v>
      </c>
      <c r="B3" s="22"/>
      <c r="C3" s="22"/>
      <c r="D3" s="22"/>
      <c r="E3" s="22"/>
      <c r="F3" s="22"/>
    </row>
    <row r="4" spans="1:6" ht="52.5" customHeight="1">
      <c r="A4" s="8" t="s">
        <v>76</v>
      </c>
      <c r="B4" s="8" t="s">
        <v>77</v>
      </c>
      <c r="C4" s="8" t="s">
        <v>89</v>
      </c>
      <c r="D4" s="8" t="s">
        <v>90</v>
      </c>
      <c r="E4" s="8" t="s">
        <v>82</v>
      </c>
      <c r="F4" s="8" t="s">
        <v>78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6" t="s">
        <v>2</v>
      </c>
      <c r="B6" s="17" t="s">
        <v>1</v>
      </c>
      <c r="C6" s="15">
        <f>C7+C8+C9+C10+C11++C12</f>
        <v>123336765.78999999</v>
      </c>
      <c r="D6" s="15">
        <v>135377235.79</v>
      </c>
      <c r="E6" s="15">
        <f>D6-C6</f>
        <v>12040470</v>
      </c>
      <c r="F6" s="15">
        <f>D6/C6*100</f>
        <v>109.76227155210212</v>
      </c>
    </row>
    <row r="7" spans="1:6" ht="63" outlineLevel="1">
      <c r="A7" s="4" t="s">
        <v>4</v>
      </c>
      <c r="B7" s="3" t="s">
        <v>3</v>
      </c>
      <c r="C7" s="20">
        <v>1198372.86</v>
      </c>
      <c r="D7" s="20">
        <v>1625386.08</v>
      </c>
      <c r="E7" s="20">
        <f aca="true" t="shared" si="0" ref="E7:E48">D7-C7</f>
        <v>427013.22</v>
      </c>
      <c r="F7" s="5">
        <f aca="true" t="shared" si="1" ref="F7:F48">D7/C7*100</f>
        <v>135.632751229029</v>
      </c>
    </row>
    <row r="8" spans="1:6" ht="94.5" outlineLevel="1">
      <c r="A8" s="4" t="s">
        <v>6</v>
      </c>
      <c r="B8" s="3" t="s">
        <v>5</v>
      </c>
      <c r="C8" s="20">
        <v>4419858.84</v>
      </c>
      <c r="D8" s="20">
        <v>4232579.88</v>
      </c>
      <c r="E8" s="20">
        <f t="shared" si="0"/>
        <v>-187278.95999999996</v>
      </c>
      <c r="F8" s="5">
        <f t="shared" si="1"/>
        <v>95.7627841345268</v>
      </c>
    </row>
    <row r="9" spans="1:6" ht="110.25" outlineLevel="1">
      <c r="A9" s="4" t="s">
        <v>8</v>
      </c>
      <c r="B9" s="3" t="s">
        <v>7</v>
      </c>
      <c r="C9" s="20">
        <v>37666389.18</v>
      </c>
      <c r="D9" s="20">
        <v>46398217.43</v>
      </c>
      <c r="E9" s="20">
        <f t="shared" si="0"/>
        <v>8731828.25</v>
      </c>
      <c r="F9" s="5">
        <f t="shared" si="1"/>
        <v>123.18201569115736</v>
      </c>
    </row>
    <row r="10" spans="1:6" ht="15.75" outlineLevel="1">
      <c r="A10" s="4" t="s">
        <v>80</v>
      </c>
      <c r="B10" s="10" t="s">
        <v>81</v>
      </c>
      <c r="C10" s="20">
        <v>2691</v>
      </c>
      <c r="D10" s="20">
        <v>52882</v>
      </c>
      <c r="E10" s="20">
        <f t="shared" si="0"/>
        <v>50191</v>
      </c>
      <c r="F10" s="5">
        <f>D10/C10*100</f>
        <v>1965.1430694908956</v>
      </c>
    </row>
    <row r="11" spans="1:9" ht="78.75" outlineLevel="1">
      <c r="A11" s="4" t="s">
        <v>10</v>
      </c>
      <c r="B11" s="3" t="s">
        <v>9</v>
      </c>
      <c r="C11" s="20">
        <v>1722307.67</v>
      </c>
      <c r="D11" s="20">
        <v>1890237.41</v>
      </c>
      <c r="E11" s="20">
        <f t="shared" si="0"/>
        <v>167929.74</v>
      </c>
      <c r="F11" s="5">
        <f t="shared" si="1"/>
        <v>109.75027533843591</v>
      </c>
      <c r="I11" s="2" t="s">
        <v>79</v>
      </c>
    </row>
    <row r="12" spans="1:6" ht="31.5" outlineLevel="1">
      <c r="A12" s="4" t="s">
        <v>12</v>
      </c>
      <c r="B12" s="3" t="s">
        <v>11</v>
      </c>
      <c r="C12" s="20">
        <v>78327146.24</v>
      </c>
      <c r="D12" s="20">
        <v>81177932.99</v>
      </c>
      <c r="E12" s="20">
        <f t="shared" si="0"/>
        <v>2850786.75</v>
      </c>
      <c r="F12" s="5">
        <f t="shared" si="1"/>
        <v>103.63958970401524</v>
      </c>
    </row>
    <row r="13" spans="1:6" ht="63">
      <c r="A13" s="16" t="s">
        <v>14</v>
      </c>
      <c r="B13" s="17" t="s">
        <v>13</v>
      </c>
      <c r="C13" s="15">
        <f>C14+C15+C16</f>
        <v>21072496.22</v>
      </c>
      <c r="D13" s="15">
        <v>22479686.04</v>
      </c>
      <c r="E13" s="15">
        <f t="shared" si="0"/>
        <v>1407189.8200000003</v>
      </c>
      <c r="F13" s="15">
        <f t="shared" si="1"/>
        <v>106.67785062248312</v>
      </c>
    </row>
    <row r="14" spans="1:6" ht="15.75" outlineLevel="1">
      <c r="A14" s="4" t="s">
        <v>16</v>
      </c>
      <c r="B14" s="3" t="s">
        <v>15</v>
      </c>
      <c r="C14" s="20">
        <v>1133461.02</v>
      </c>
      <c r="D14" s="20">
        <v>1094194.52</v>
      </c>
      <c r="E14" s="20">
        <f t="shared" si="0"/>
        <v>-39266.5</v>
      </c>
      <c r="F14" s="5">
        <f t="shared" si="1"/>
        <v>96.53569912796824</v>
      </c>
    </row>
    <row r="15" spans="1:6" ht="78.75" outlineLevel="1">
      <c r="A15" s="4" t="s">
        <v>18</v>
      </c>
      <c r="B15" s="3" t="s">
        <v>17</v>
      </c>
      <c r="C15" s="20">
        <v>291446.61</v>
      </c>
      <c r="D15" s="20">
        <v>385024.4</v>
      </c>
      <c r="E15" s="20">
        <f t="shared" si="0"/>
        <v>93577.79000000004</v>
      </c>
      <c r="F15" s="5">
        <f t="shared" si="1"/>
        <v>132.10803858723904</v>
      </c>
    </row>
    <row r="16" spans="1:6" ht="15.75" outlineLevel="1">
      <c r="A16" s="4" t="s">
        <v>87</v>
      </c>
      <c r="B16" s="3" t="s">
        <v>88</v>
      </c>
      <c r="C16" s="20">
        <v>19647588.59</v>
      </c>
      <c r="D16" s="20">
        <v>21000467.12</v>
      </c>
      <c r="E16" s="20">
        <f t="shared" si="0"/>
        <v>1352878.5300000012</v>
      </c>
      <c r="F16" s="5">
        <f t="shared" si="1"/>
        <v>106.88572301788004</v>
      </c>
    </row>
    <row r="17" spans="1:6" ht="31.5">
      <c r="A17" s="16" t="s">
        <v>20</v>
      </c>
      <c r="B17" s="17" t="s">
        <v>19</v>
      </c>
      <c r="C17" s="15">
        <f>C19+C20+C21+C22+C23</f>
        <v>108108034.66000001</v>
      </c>
      <c r="D17" s="15">
        <v>108150770.28</v>
      </c>
      <c r="E17" s="15">
        <f t="shared" si="0"/>
        <v>42735.61999998987</v>
      </c>
      <c r="F17" s="15">
        <f t="shared" si="1"/>
        <v>100.03953047535681</v>
      </c>
    </row>
    <row r="18" spans="1:6" ht="15.75">
      <c r="A18" s="19" t="s">
        <v>93</v>
      </c>
      <c r="B18" s="3" t="s">
        <v>92</v>
      </c>
      <c r="C18" s="5"/>
      <c r="D18" s="5">
        <v>113673.95</v>
      </c>
      <c r="E18" s="5">
        <f t="shared" si="0"/>
        <v>113673.95</v>
      </c>
      <c r="F18" s="5">
        <v>0</v>
      </c>
    </row>
    <row r="19" spans="1:6" ht="31.5" outlineLevel="1">
      <c r="A19" s="4" t="s">
        <v>22</v>
      </c>
      <c r="B19" s="3" t="s">
        <v>21</v>
      </c>
      <c r="C19" s="20">
        <v>3218372</v>
      </c>
      <c r="D19" s="20">
        <v>4216953.12</v>
      </c>
      <c r="E19" s="20">
        <f t="shared" si="0"/>
        <v>998581.1200000001</v>
      </c>
      <c r="F19" s="5">
        <f t="shared" si="1"/>
        <v>131.02752323224288</v>
      </c>
    </row>
    <row r="20" spans="1:6" ht="15.75" outlineLevel="1">
      <c r="A20" s="4" t="s">
        <v>24</v>
      </c>
      <c r="B20" s="3" t="s">
        <v>23</v>
      </c>
      <c r="C20" s="20">
        <v>31036846.89</v>
      </c>
      <c r="D20" s="20">
        <v>0</v>
      </c>
      <c r="E20" s="20">
        <f t="shared" si="0"/>
        <v>-31036846.89</v>
      </c>
      <c r="F20" s="5">
        <f t="shared" si="1"/>
        <v>0</v>
      </c>
    </row>
    <row r="21" spans="1:6" ht="31.5" outlineLevel="1">
      <c r="A21" s="4" t="s">
        <v>26</v>
      </c>
      <c r="B21" s="3" t="s">
        <v>25</v>
      </c>
      <c r="C21" s="20">
        <v>58043614.31</v>
      </c>
      <c r="D21" s="20">
        <v>86341478.18</v>
      </c>
      <c r="E21" s="20">
        <f t="shared" si="0"/>
        <v>28297863.870000005</v>
      </c>
      <c r="F21" s="5">
        <f t="shared" si="1"/>
        <v>148.75275981069416</v>
      </c>
    </row>
    <row r="22" spans="1:6" ht="15.75" outlineLevel="1">
      <c r="A22" s="4" t="s">
        <v>28</v>
      </c>
      <c r="B22" s="3" t="s">
        <v>27</v>
      </c>
      <c r="C22" s="20">
        <v>5534618.98</v>
      </c>
      <c r="D22" s="20">
        <v>6585627.27</v>
      </c>
      <c r="E22" s="20">
        <f t="shared" si="0"/>
        <v>1051008.289999999</v>
      </c>
      <c r="F22" s="5">
        <f t="shared" si="1"/>
        <v>118.98971354302694</v>
      </c>
    </row>
    <row r="23" spans="1:6" ht="31.5" outlineLevel="1">
      <c r="A23" s="4" t="s">
        <v>30</v>
      </c>
      <c r="B23" s="3" t="s">
        <v>29</v>
      </c>
      <c r="C23" s="20">
        <v>10274582.48</v>
      </c>
      <c r="D23" s="20">
        <v>10893037.76</v>
      </c>
      <c r="E23" s="20">
        <f t="shared" si="0"/>
        <v>618455.2799999993</v>
      </c>
      <c r="F23" s="5">
        <f t="shared" si="1"/>
        <v>106.0192740795439</v>
      </c>
    </row>
    <row r="24" spans="1:6" ht="31.5">
      <c r="A24" s="16" t="s">
        <v>32</v>
      </c>
      <c r="B24" s="17" t="s">
        <v>31</v>
      </c>
      <c r="C24" s="15">
        <f>C25+C26+C27</f>
        <v>101900999.23</v>
      </c>
      <c r="D24" s="15">
        <v>73519487.37</v>
      </c>
      <c r="E24" s="15">
        <f t="shared" si="0"/>
        <v>-28381511.86</v>
      </c>
      <c r="F24" s="15">
        <f t="shared" si="1"/>
        <v>72.14795529537419</v>
      </c>
    </row>
    <row r="25" spans="1:6" ht="15.75" outlineLevel="1">
      <c r="A25" s="4" t="s">
        <v>34</v>
      </c>
      <c r="B25" s="3" t="s">
        <v>33</v>
      </c>
      <c r="C25" s="20">
        <v>28520263.29</v>
      </c>
      <c r="D25" s="20">
        <v>24612536.37</v>
      </c>
      <c r="E25" s="20">
        <f t="shared" si="0"/>
        <v>-3907726.919999998</v>
      </c>
      <c r="F25" s="5">
        <f t="shared" si="1"/>
        <v>86.29841919667636</v>
      </c>
    </row>
    <row r="26" spans="1:6" ht="15.75" outlineLevel="1">
      <c r="A26" s="4" t="s">
        <v>36</v>
      </c>
      <c r="B26" s="3" t="s">
        <v>35</v>
      </c>
      <c r="C26" s="20">
        <v>36046452.09</v>
      </c>
      <c r="D26" s="20">
        <v>25242771.48</v>
      </c>
      <c r="E26" s="20">
        <f t="shared" si="0"/>
        <v>-10803680.610000003</v>
      </c>
      <c r="F26" s="5">
        <f t="shared" si="1"/>
        <v>70.02844944898986</v>
      </c>
    </row>
    <row r="27" spans="1:6" ht="15.75" outlineLevel="1">
      <c r="A27" s="4" t="s">
        <v>38</v>
      </c>
      <c r="B27" s="3" t="s">
        <v>37</v>
      </c>
      <c r="C27" s="20">
        <v>37334283.85</v>
      </c>
      <c r="D27" s="20">
        <v>23664179.52</v>
      </c>
      <c r="E27" s="20">
        <f t="shared" si="0"/>
        <v>-13670104.330000002</v>
      </c>
      <c r="F27" s="5">
        <f t="shared" si="1"/>
        <v>63.38458135443784</v>
      </c>
    </row>
    <row r="28" spans="1:6" ht="15.75">
      <c r="A28" s="16" t="s">
        <v>40</v>
      </c>
      <c r="B28" s="17" t="s">
        <v>39</v>
      </c>
      <c r="C28" s="15">
        <f>C29+C30+C31+C32+C33+C34</f>
        <v>1053862608.76</v>
      </c>
      <c r="D28" s="15">
        <v>1199479737.06</v>
      </c>
      <c r="E28" s="15">
        <f t="shared" si="0"/>
        <v>145617128.29999995</v>
      </c>
      <c r="F28" s="15">
        <f t="shared" si="1"/>
        <v>113.81746795925672</v>
      </c>
    </row>
    <row r="29" spans="1:6" ht="15.75" outlineLevel="1">
      <c r="A29" s="4" t="s">
        <v>42</v>
      </c>
      <c r="B29" s="3" t="s">
        <v>41</v>
      </c>
      <c r="C29" s="20">
        <v>388991193.85</v>
      </c>
      <c r="D29" s="20">
        <v>450613869.17</v>
      </c>
      <c r="E29" s="20">
        <f t="shared" si="0"/>
        <v>61622675.31999999</v>
      </c>
      <c r="F29" s="5">
        <f t="shared" si="1"/>
        <v>115.8416633317829</v>
      </c>
    </row>
    <row r="30" spans="1:6" ht="15.75" outlineLevel="1">
      <c r="A30" s="4" t="s">
        <v>44</v>
      </c>
      <c r="B30" s="3" t="s">
        <v>43</v>
      </c>
      <c r="C30" s="20">
        <v>355431226.69</v>
      </c>
      <c r="D30" s="20">
        <v>389770685.82</v>
      </c>
      <c r="E30" s="20">
        <f t="shared" si="0"/>
        <v>34339459.129999995</v>
      </c>
      <c r="F30" s="5">
        <f t="shared" si="1"/>
        <v>109.66135121266376</v>
      </c>
    </row>
    <row r="31" spans="1:6" ht="31.5" outlineLevel="1">
      <c r="A31" s="4" t="s">
        <v>46</v>
      </c>
      <c r="B31" s="3" t="s">
        <v>45</v>
      </c>
      <c r="C31" s="20">
        <v>217039584.28</v>
      </c>
      <c r="D31" s="20">
        <v>250586180.63</v>
      </c>
      <c r="E31" s="20">
        <f t="shared" si="0"/>
        <v>33546596.349999994</v>
      </c>
      <c r="F31" s="5">
        <f t="shared" si="1"/>
        <v>115.45644148798311</v>
      </c>
    </row>
    <row r="32" spans="1:6" ht="47.25" outlineLevel="1">
      <c r="A32" s="19" t="s">
        <v>83</v>
      </c>
      <c r="B32" s="3" t="s">
        <v>84</v>
      </c>
      <c r="C32" s="20">
        <v>818124</v>
      </c>
      <c r="D32" s="20">
        <v>877271</v>
      </c>
      <c r="E32" s="20">
        <f t="shared" si="0"/>
        <v>59147</v>
      </c>
      <c r="F32" s="5">
        <f t="shared" si="1"/>
        <v>107.22958866871038</v>
      </c>
    </row>
    <row r="33" spans="1:6" ht="15.75" outlineLevel="1">
      <c r="A33" s="4" t="s">
        <v>48</v>
      </c>
      <c r="B33" s="3" t="s">
        <v>47</v>
      </c>
      <c r="C33" s="20">
        <v>15967717.11</v>
      </c>
      <c r="D33" s="20">
        <v>23182997.28</v>
      </c>
      <c r="E33" s="20">
        <f t="shared" si="0"/>
        <v>7215280.170000002</v>
      </c>
      <c r="F33" s="5">
        <f t="shared" si="1"/>
        <v>145.18667333780192</v>
      </c>
    </row>
    <row r="34" spans="1:6" ht="31.5" outlineLevel="1">
      <c r="A34" s="4" t="s">
        <v>50</v>
      </c>
      <c r="B34" s="3" t="s">
        <v>49</v>
      </c>
      <c r="C34" s="20">
        <v>75614762.83</v>
      </c>
      <c r="D34" s="20">
        <v>84448733.16</v>
      </c>
      <c r="E34" s="20">
        <f t="shared" si="0"/>
        <v>8833970.329999998</v>
      </c>
      <c r="F34" s="5">
        <f t="shared" si="1"/>
        <v>111.68286456159476</v>
      </c>
    </row>
    <row r="35" spans="1:6" ht="31.5">
      <c r="A35" s="16" t="s">
        <v>52</v>
      </c>
      <c r="B35" s="17" t="s">
        <v>51</v>
      </c>
      <c r="C35" s="15">
        <f>C36</f>
        <v>117328482.38</v>
      </c>
      <c r="D35" s="15">
        <v>146244557.75</v>
      </c>
      <c r="E35" s="15">
        <f t="shared" si="0"/>
        <v>28916075.370000005</v>
      </c>
      <c r="F35" s="15">
        <f t="shared" si="1"/>
        <v>124.64540134112319</v>
      </c>
    </row>
    <row r="36" spans="1:6" ht="15.75" outlineLevel="1">
      <c r="A36" s="4" t="s">
        <v>54</v>
      </c>
      <c r="B36" s="3" t="s">
        <v>53</v>
      </c>
      <c r="C36" s="20">
        <v>117328482.38</v>
      </c>
      <c r="D36" s="20">
        <v>146244557.75</v>
      </c>
      <c r="E36" s="20">
        <f t="shared" si="0"/>
        <v>28916075.370000005</v>
      </c>
      <c r="F36" s="5">
        <f t="shared" si="1"/>
        <v>124.64540134112319</v>
      </c>
    </row>
    <row r="37" spans="1:6" ht="15.75">
      <c r="A37" s="16" t="s">
        <v>56</v>
      </c>
      <c r="B37" s="17" t="s">
        <v>55</v>
      </c>
      <c r="C37" s="15">
        <f>C38+C39+C40+C41</f>
        <v>35611346.8</v>
      </c>
      <c r="D37" s="15">
        <v>38281388.29</v>
      </c>
      <c r="E37" s="15">
        <f t="shared" si="0"/>
        <v>2670041.490000002</v>
      </c>
      <c r="F37" s="15">
        <f t="shared" si="1"/>
        <v>107.49772679195611</v>
      </c>
    </row>
    <row r="38" spans="1:6" ht="15.75" outlineLevel="1">
      <c r="A38" s="4" t="s">
        <v>58</v>
      </c>
      <c r="B38" s="3" t="s">
        <v>57</v>
      </c>
      <c r="C38" s="20">
        <v>4913843.34</v>
      </c>
      <c r="D38" s="20">
        <v>5085517.4</v>
      </c>
      <c r="E38" s="20">
        <f t="shared" si="0"/>
        <v>171674.06000000052</v>
      </c>
      <c r="F38" s="5">
        <f t="shared" si="1"/>
        <v>103.49368199434703</v>
      </c>
    </row>
    <row r="39" spans="1:6" ht="31.5" outlineLevel="1">
      <c r="A39" s="4" t="s">
        <v>60</v>
      </c>
      <c r="B39" s="3" t="s">
        <v>59</v>
      </c>
      <c r="C39" s="20">
        <v>1514130.79</v>
      </c>
      <c r="D39" s="20">
        <v>1435400.5</v>
      </c>
      <c r="E39" s="20">
        <f t="shared" si="0"/>
        <v>-78730.29000000004</v>
      </c>
      <c r="F39" s="5">
        <f t="shared" si="1"/>
        <v>94.8002979319904</v>
      </c>
    </row>
    <row r="40" spans="1:6" ht="15.75" outlineLevel="1">
      <c r="A40" s="4" t="s">
        <v>62</v>
      </c>
      <c r="B40" s="3" t="s">
        <v>61</v>
      </c>
      <c r="C40" s="20">
        <v>24355425.89</v>
      </c>
      <c r="D40" s="20">
        <v>26515949.26</v>
      </c>
      <c r="E40" s="20">
        <f t="shared" si="0"/>
        <v>2160523.370000001</v>
      </c>
      <c r="F40" s="5">
        <f t="shared" si="1"/>
        <v>108.87080923880326</v>
      </c>
    </row>
    <row r="41" spans="1:6" ht="31.5" outlineLevel="1">
      <c r="A41" s="19" t="s">
        <v>85</v>
      </c>
      <c r="B41" s="3" t="s">
        <v>86</v>
      </c>
      <c r="C41" s="20">
        <v>4827946.78</v>
      </c>
      <c r="D41" s="20">
        <v>5244521.13</v>
      </c>
      <c r="E41" s="20">
        <f t="shared" si="0"/>
        <v>416574.3499999996</v>
      </c>
      <c r="F41" s="5">
        <f t="shared" si="1"/>
        <v>108.62839565103906</v>
      </c>
    </row>
    <row r="42" spans="1:6" ht="31.5">
      <c r="A42" s="16" t="s">
        <v>64</v>
      </c>
      <c r="B42" s="17" t="s">
        <v>63</v>
      </c>
      <c r="C42" s="15">
        <f>C43</f>
        <v>563641.96</v>
      </c>
      <c r="D42" s="15">
        <v>936853.43</v>
      </c>
      <c r="E42" s="15">
        <f t="shared" si="0"/>
        <v>373211.4700000001</v>
      </c>
      <c r="F42" s="15">
        <f t="shared" si="1"/>
        <v>166.21428078207666</v>
      </c>
    </row>
    <row r="43" spans="1:6" ht="31.5" outlineLevel="1">
      <c r="A43" s="4" t="s">
        <v>66</v>
      </c>
      <c r="B43" s="3" t="s">
        <v>65</v>
      </c>
      <c r="C43" s="18">
        <v>563641.96</v>
      </c>
      <c r="D43" s="18">
        <v>936853.43</v>
      </c>
      <c r="E43" s="18">
        <f>D43-C43</f>
        <v>373211.4700000001</v>
      </c>
      <c r="F43" s="5">
        <f t="shared" si="1"/>
        <v>166.21428078207666</v>
      </c>
    </row>
    <row r="44" spans="1:6" ht="15.75">
      <c r="A44" s="16" t="s">
        <v>68</v>
      </c>
      <c r="B44" s="17" t="s">
        <v>67</v>
      </c>
      <c r="C44" s="15">
        <f>C45</f>
        <v>2264751.17</v>
      </c>
      <c r="D44" s="15">
        <v>2628062.62</v>
      </c>
      <c r="E44" s="15">
        <f t="shared" si="0"/>
        <v>363311.4500000002</v>
      </c>
      <c r="F44" s="15">
        <f t="shared" si="1"/>
        <v>116.04200297200865</v>
      </c>
    </row>
    <row r="45" spans="1:6" ht="31.5" outlineLevel="1">
      <c r="A45" s="4" t="s">
        <v>70</v>
      </c>
      <c r="B45" s="3" t="s">
        <v>69</v>
      </c>
      <c r="C45" s="18">
        <v>2264751.17</v>
      </c>
      <c r="D45" s="18">
        <v>2628062.62</v>
      </c>
      <c r="E45" s="18">
        <f t="shared" si="0"/>
        <v>363311.4500000002</v>
      </c>
      <c r="F45" s="5">
        <f t="shared" si="1"/>
        <v>116.04200297200865</v>
      </c>
    </row>
    <row r="46" spans="1:6" ht="47.25">
      <c r="A46" s="16" t="s">
        <v>72</v>
      </c>
      <c r="B46" s="17" t="s">
        <v>71</v>
      </c>
      <c r="C46" s="15">
        <f>C47</f>
        <v>10061914.03</v>
      </c>
      <c r="D46" s="15">
        <v>7670965.15</v>
      </c>
      <c r="E46" s="15">
        <f t="shared" si="0"/>
        <v>-2390948.879999999</v>
      </c>
      <c r="F46" s="15">
        <f t="shared" si="1"/>
        <v>76.23763358669842</v>
      </c>
    </row>
    <row r="47" spans="1:6" ht="47.25" outlineLevel="1">
      <c r="A47" s="4" t="s">
        <v>74</v>
      </c>
      <c r="B47" s="3" t="s">
        <v>73</v>
      </c>
      <c r="C47" s="18">
        <v>10061914.03</v>
      </c>
      <c r="D47" s="18">
        <v>7670965.15</v>
      </c>
      <c r="E47" s="18">
        <f t="shared" si="0"/>
        <v>-2390948.879999999</v>
      </c>
      <c r="F47" s="5">
        <f>D47/C47*100</f>
        <v>76.23763358669842</v>
      </c>
    </row>
    <row r="48" spans="1:6" s="9" customFormat="1" ht="26.25" customHeight="1">
      <c r="A48" s="12"/>
      <c r="B48" s="13" t="s">
        <v>75</v>
      </c>
      <c r="C48" s="14">
        <f>C46+C44+C42+C37+C35+C28+C24+C17+C13+C6</f>
        <v>1574111041</v>
      </c>
      <c r="D48" s="14">
        <f>D46+D44+D42+D37+D35+D28+D24+D17+D13+D6</f>
        <v>1734768743.78</v>
      </c>
      <c r="E48" s="14">
        <f t="shared" si="0"/>
        <v>160657702.77999997</v>
      </c>
      <c r="F48" s="15">
        <f t="shared" si="1"/>
        <v>110.20624966062988</v>
      </c>
    </row>
    <row r="49" spans="1:6" ht="12.75" customHeight="1">
      <c r="A49" s="1"/>
      <c r="B49" s="1"/>
      <c r="C49" s="1"/>
      <c r="D49" s="1"/>
      <c r="E49" s="1"/>
      <c r="F49" s="1"/>
    </row>
    <row r="50" spans="3:4" s="6" customFormat="1" ht="15.75" customHeight="1">
      <c r="C50" s="11"/>
      <c r="D50" s="11"/>
    </row>
    <row r="51" s="6" customFormat="1" ht="15.75" customHeight="1"/>
    <row r="52" s="6" customFormat="1" ht="15.75" customHeight="1">
      <c r="D52" s="11"/>
    </row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2022-07-08T11:05:29Z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