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3 кв" sheetId="1" r:id="rId1"/>
  </sheets>
  <definedNames>
    <definedName name="_xlnm.Print_Titles" localSheetId="0">'3 кв'!$5:$6</definedName>
  </definedNames>
  <calcPr fullCalcOnLoad="1"/>
</workbook>
</file>

<file path=xl/sharedStrings.xml><?xml version="1.0" encoding="utf-8"?>
<sst xmlns="http://schemas.openxmlformats.org/spreadsheetml/2006/main" count="68" uniqueCount="67">
  <si>
    <t>Наименование показателя</t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</si>
  <si>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</si>
  <si>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</si>
  <si>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</si>
  <si>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</si>
  <si>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</si>
  <si>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</si>
  <si>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</si>
  <si>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</si>
  <si>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</si>
  <si>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</si>
  <si>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>Утверждено решением Совета депутатов от 29.06.2020 г. № 37</t>
  </si>
  <si>
    <t xml:space="preserve"> Подпрограмма 1 "Качественное и доступное дошкольное образование"</t>
  </si>
  <si>
    <t xml:space="preserve"> Подпрограмма 2 "Обеспечение предоставления муниципальных услуг в сфере общего и дополнительного образования"</t>
  </si>
  <si>
    <t xml:space="preserve"> Подпрограмма 3 "Развитие системы образования через эффективное выполнение муниципальных функций"</t>
  </si>
  <si>
    <t xml:space="preserve"> Подпрограмма 4 "Обеспечение информационно-методического сопровождения образовательного процесса муниципальных учреждений"</t>
  </si>
  <si>
    <t xml:space="preserve"> "Подпрограмма 5 "Обеспечение хозяйственно-эксплуатационного обслуживания учреждений системы образования ЗАТО Александровск"</t>
  </si>
  <si>
    <t xml:space="preserve"> Подпрограмма 6 "Школьное здоровое питание"</t>
  </si>
  <si>
    <t xml:space="preserve"> Подпрограмма 7 "Организация отдыха, оздоровления и занятости детей и молодежи ЗАТО Александровск"</t>
  </si>
  <si>
    <t xml:space="preserve"> Подпрограмма 8 "Развитие современной инфраструктуры системы образования ЗАТО Александровск"</t>
  </si>
  <si>
    <t xml:space="preserve"> Подпрограмма 1 "Развитие физической культуры и спорта"</t>
  </si>
  <si>
    <t xml:space="preserve"> Подпрограмма 2 "Молодежь ЗАТО Александровск"</t>
  </si>
  <si>
    <t xml:space="preserve"> Подпрограмма 3 "Патриотическое воспитание граждан"</t>
  </si>
  <si>
    <t xml:space="preserve"> Подпрограмма 1 "Развитие творческого потенциала и организация досуга населения ЗАТО Александровск"</t>
  </si>
  <si>
    <t xml:space="preserve"> Подпрограмма 2 "Библиотечное дело ЗАТО Александровск"</t>
  </si>
  <si>
    <t xml:space="preserve"> Подпрограмма 3 "Музейное дело ЗАТО Александровск"</t>
  </si>
  <si>
    <t xml:space="preserve"> Подпрограмма 4 "Сохранение и реконструкция военно-мемориальных объектов ЗАТО Александровск"</t>
  </si>
  <si>
    <t xml:space="preserve"> Подпрограмма 5 "Модернизация учреждений культуры и дополнительного образования в сфере культуры ЗАТО Александровск"</t>
  </si>
  <si>
    <t xml:space="preserve"> Подпрограмма 1 "Профилактика правонарушений, обеспечение безопасности населения ЗАТО Александровск"</t>
  </si>
  <si>
    <t xml:space="preserve"> Подпрограмма 2 "Защита населения и территории ЗАТО Александровск от чрезвычайных ситуаций, мероприятия в области гражданской обороны"</t>
  </si>
  <si>
    <t xml:space="preserve"> Подпрограмма 3 "Профилактика экстремизма и терроризма в ЗАТО Александровск"</t>
  </si>
  <si>
    <t xml:space="preserve"> Муниципальная программа "Развитие транспортной системы ЗАТО Александровск" на 2014 - 2020 годы</t>
  </si>
  <si>
    <t xml:space="preserve"> Подпрограмма 1 "Автомобильные дороги ЗАТО Александровск"</t>
  </si>
  <si>
    <t xml:space="preserve"> Подпрограмма 2 "Организация транспортного обслуживания населения на территории ЗАТО Александровск"</t>
  </si>
  <si>
    <t xml:space="preserve"> Подпрограмма 1 "Управление развитием информационного общества и формированием электронного правительства"</t>
  </si>
  <si>
    <t xml:space="preserve"> Подпрограмма 2 "Развитие информационного общества и формирование электронного правительства"</t>
  </si>
  <si>
    <t xml:space="preserve"> 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</si>
  <si>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 xml:space="preserve"> 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</si>
  <si>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 xml:space="preserve"> Подпрограмма 1 "Совершенствование финансовой и бюджетной политики"</t>
  </si>
  <si>
    <t xml:space="preserve"> Подпрограмма 2 "Эффективное управление муниципальным долгом"</t>
  </si>
  <si>
    <t xml:space="preserve"> 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</si>
  <si>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 Подпрограмма 1 "Обеспечение деятельности администрации ЗАТО Александровск"</t>
  </si>
  <si>
    <t xml:space="preserve"> Подпрограмма 3 "Обеспечение деятельности управления культуры, спорта и молодежной политики администрации ЗАТО Александровск"</t>
  </si>
  <si>
    <t xml:space="preserve"> Подпрограмма 4 "Архивное дело ЗАТО Александровск"</t>
  </si>
  <si>
    <t xml:space="preserve"> Подпрограмма 5 "Осуществление муниципальных функций, направленных на повышение эффективности управления муниципальным имуществом"</t>
  </si>
  <si>
    <t xml:space="preserve"> Подпрограмма 6 "Обслуживание деятельности органов местного самоуправления"</t>
  </si>
  <si>
    <t xml:space="preserve"> 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</si>
  <si>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 xml:space="preserve"> Подпрограмма 8 "Развитие муниципальной службы ЗАТО Александровск"</t>
  </si>
  <si>
    <t xml:space="preserve"> Подпрограмма 1 "Капитальный ремонт многоквартирных домов ЗАТО Александровск"</t>
  </si>
  <si>
    <t xml:space="preserve"> Подпрограмма 2 "Содержание и эффективное использование объектов муниципальной собственности ЗАТО Александровск"</t>
  </si>
  <si>
    <t xml:space="preserve"> Подпрограмма 3 "Организация ритуальных услуг"</t>
  </si>
  <si>
    <t xml:space="preserve"> Подпрограмма 4 "SOS"</t>
  </si>
  <si>
    <t xml:space="preserve"> Муниципальная программа ЗАТО Александровск "Развитие образования"на 2014 - 2020 годы</t>
  </si>
  <si>
    <t xml:space="preserve"> Муниципальная программа ЗАТО Александровск "Развитие физической культуры, спорта и молодежной политики"на 2014 - 2020 годы</t>
  </si>
  <si>
    <t xml:space="preserve"> Муниципальная программа ЗАТО Александровск "Развитие культуры и сохранение культурного наследия"на 2014 - 2020 годы</t>
  </si>
  <si>
    <t xml:space="preserve"> Муниципальная программа "Обеспечение комплексной безопасности населения ЗАТО Александровск"на 2014 - 2020 годы</t>
  </si>
  <si>
    <t xml:space="preserve"> Муниципальная программа ЗАТО Александровск "Охрана окружающей среды" на 2014 - 2020 годы</t>
  </si>
  <si>
    <t xml:space="preserve">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</si>
  <si>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Подпрограмма 1 "Создание условий для развития малого и среднего предпринимательства на территории ЗАТО Александровск"</t>
  </si>
  <si>
    <t xml:space="preserve"> Подпрограмма 2 "Поддержка социально ориентированных некоммерческих организаций на территории ЗАТО Александровск"</t>
  </si>
  <si>
    <t xml:space="preserve"> Муниципальная программа ЗАТО Александровск "Информационное общество" на 2014 - 2020 годы</t>
  </si>
  <si>
    <t xml:space="preserve">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</si>
  <si>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Муниципальная программа ЗАТО Александровск "Эффективное муниципальное управление"на 2014 - 2020 годы</t>
  </si>
  <si>
    <t xml:space="preserve"> Муниципальная программа ЗАТО Александровск "Формирование современной городской среды на территории ЗАТО Александровск" на 2018 - 2022 годы</t>
  </si>
  <si>
    <t xml:space="preserve"> 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</si>
  <si>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Исполнено за                                                     3 кв                                2020 года</t>
  </si>
  <si>
    <t>Анализ исполнения местного бюджета ЗАТО Александровск за 3 кв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</si>
</sst>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20" borderId="0">
      <alignment horizontal="left"/>
      <protection/>
    </xf>
    <xf numFmtId="0" fontId="29" fillId="0" borderId="0">
      <alignment wrapTex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0" borderId="1">
      <alignment vertical="center" wrapText="1"/>
      <protection/>
    </xf>
    <xf numFmtId="49" fontId="29" fillId="0" borderId="1">
      <alignment vertical="center" wrapText="1"/>
      <protection/>
    </xf>
    <xf numFmtId="0" fontId="31" fillId="0" borderId="1">
      <alignment horizontal="left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29" fillId="0" borderId="1">
      <alignment horizontal="center" vertical="center" wrapText="1"/>
      <protection/>
    </xf>
    <xf numFmtId="49" fontId="29" fillId="0" borderId="1">
      <alignment horizontal="center" vertical="top" shrinkToFit="1"/>
      <protection/>
    </xf>
    <xf numFmtId="0" fontId="28" fillId="0" borderId="0">
      <alignment/>
      <protection/>
    </xf>
    <xf numFmtId="4" fontId="29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10" fontId="29" fillId="0" borderId="1">
      <alignment horizontal="right" vertical="top" shrinkToFit="1"/>
      <protection/>
    </xf>
    <xf numFmtId="10" fontId="31" fillId="21" borderId="1">
      <alignment horizontal="right" vertical="top" shrinkToFit="1"/>
      <protection/>
    </xf>
    <xf numFmtId="0" fontId="27" fillId="0" borderId="0">
      <alignment/>
      <protection/>
    </xf>
    <xf numFmtId="0" fontId="31" fillId="0" borderId="1">
      <alignment vertical="top" wrapText="1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31" fillId="0" borderId="1">
      <alignment vertical="top" wrapText="1"/>
      <protection/>
    </xf>
    <xf numFmtId="0" fontId="31" fillId="0" borderId="1">
      <alignment vertical="top" wrapText="1"/>
      <protection/>
    </xf>
    <xf numFmtId="4" fontId="31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7" fillId="0" borderId="0" xfId="56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7" fillId="0" borderId="12" xfId="44" applyFont="1" applyBorder="1" applyAlignment="1" applyProtection="1">
      <alignment horizontal="center" vertical="center" wrapText="1"/>
      <protection locked="0"/>
    </xf>
    <xf numFmtId="4" fontId="48" fillId="7" borderId="11" xfId="58" applyFont="1" applyFill="1" applyBorder="1" applyAlignment="1" applyProtection="1">
      <alignment horizontal="right" vertical="center" shrinkToFit="1"/>
      <protection/>
    </xf>
    <xf numFmtId="4" fontId="48" fillId="7" borderId="13" xfId="58" applyFont="1" applyFill="1" applyBorder="1" applyAlignment="1" applyProtection="1">
      <alignment horizontal="right" vertical="center" shrinkToFit="1"/>
      <protection/>
    </xf>
    <xf numFmtId="4" fontId="48" fillId="7" borderId="14" xfId="58" applyFont="1" applyFill="1" applyBorder="1" applyAlignment="1" applyProtection="1">
      <alignment horizontal="right" vertical="center" shrinkToFit="1"/>
      <protection/>
    </xf>
    <xf numFmtId="4" fontId="47" fillId="0" borderId="1" xfId="62" applyNumberFormat="1" applyFont="1" applyFill="1" applyAlignment="1" applyProtection="1">
      <alignment horizontal="right" vertical="center" shrinkToFit="1"/>
      <protection/>
    </xf>
    <xf numFmtId="4" fontId="47" fillId="0" borderId="1" xfId="58" applyFont="1" applyFill="1" applyAlignment="1" applyProtection="1">
      <alignment horizontal="right" vertical="center" shrinkToFit="1"/>
      <protection/>
    </xf>
    <xf numFmtId="4" fontId="48" fillId="7" borderId="15" xfId="58" applyFont="1" applyFill="1" applyBorder="1" applyAlignment="1" applyProtection="1">
      <alignment horizontal="right" vertical="center" shrinkToFit="1"/>
      <protection/>
    </xf>
    <xf numFmtId="4" fontId="48" fillId="7" borderId="1" xfId="58" applyFont="1" applyFill="1" applyAlignment="1" applyProtection="1">
      <alignment horizontal="right" vertical="center" shrinkToFit="1"/>
      <protection/>
    </xf>
    <xf numFmtId="4" fontId="48" fillId="7" borderId="1" xfId="62" applyNumberFormat="1" applyFont="1" applyFill="1" applyAlignment="1" applyProtection="1">
      <alignment horizontal="right" vertical="center" shrinkToFit="1"/>
      <protection/>
    </xf>
    <xf numFmtId="4" fontId="48" fillId="7" borderId="11" xfId="53" applyFont="1" applyFill="1" applyBorder="1" applyAlignment="1" applyProtection="1">
      <alignment horizontal="right" vertical="center" shrinkToFit="1"/>
      <protection/>
    </xf>
    <xf numFmtId="4" fontId="48" fillId="7" borderId="15" xfId="53" applyFont="1" applyFill="1" applyBorder="1" applyAlignment="1" applyProtection="1">
      <alignment horizontal="right" vertical="center" shrinkToFit="1"/>
      <protection/>
    </xf>
    <xf numFmtId="4" fontId="48" fillId="7" borderId="1" xfId="53" applyFont="1" applyFill="1" applyAlignment="1" applyProtection="1">
      <alignment horizontal="right" vertical="center" shrinkToFit="1"/>
      <protection/>
    </xf>
    <xf numFmtId="0" fontId="48" fillId="7" borderId="16" xfId="57" applyNumberFormat="1" applyFont="1" applyFill="1" applyBorder="1" applyAlignment="1" applyProtection="1">
      <alignment horizontal="left" vertical="top" wrapText="1"/>
      <protection/>
    </xf>
    <xf numFmtId="0" fontId="47" fillId="0" borderId="16" xfId="57" applyNumberFormat="1" applyFont="1" applyBorder="1" applyAlignment="1" applyProtection="1">
      <alignment horizontal="left" vertical="top" wrapText="1"/>
      <protection/>
    </xf>
    <xf numFmtId="0" fontId="47" fillId="0" borderId="17" xfId="57" applyNumberFormat="1" applyFont="1" applyBorder="1" applyAlignment="1" applyProtection="1">
      <alignment horizontal="left" vertical="top" wrapText="1"/>
      <protection/>
    </xf>
    <xf numFmtId="0" fontId="48" fillId="7" borderId="11" xfId="57" applyNumberFormat="1" applyFont="1" applyFill="1" applyBorder="1" applyAlignment="1" applyProtection="1">
      <alignment horizontal="left" vertical="top" wrapText="1"/>
      <protection/>
    </xf>
    <xf numFmtId="0" fontId="47" fillId="0" borderId="12" xfId="57" applyNumberFormat="1" applyFont="1" applyBorder="1" applyAlignment="1" applyProtection="1">
      <alignment horizontal="left" vertical="top" wrapText="1"/>
      <protection/>
    </xf>
    <xf numFmtId="0" fontId="47" fillId="0" borderId="16" xfId="61" applyNumberFormat="1" applyFont="1" applyBorder="1" applyAlignment="1" applyProtection="1">
      <alignment horizontal="left" vertical="top" wrapText="1"/>
      <protection/>
    </xf>
    <xf numFmtId="0" fontId="47" fillId="0" borderId="16" xfId="60" applyNumberFormat="1" applyFont="1" applyBorder="1" applyAlignment="1" applyProtection="1">
      <alignment horizontal="left" vertical="top" wrapText="1"/>
      <protection/>
    </xf>
    <xf numFmtId="0" fontId="48" fillId="7" borderId="16" xfId="60" applyNumberFormat="1" applyFont="1" applyFill="1" applyBorder="1" applyAlignment="1" applyProtection="1">
      <alignment horizontal="left" vertical="top" wrapText="1"/>
      <protection/>
    </xf>
    <xf numFmtId="0" fontId="48" fillId="7" borderId="16" xfId="46" applyNumberFormat="1" applyFont="1" applyFill="1" applyBorder="1" applyAlignment="1" applyProtection="1">
      <alignment horizontal="left"/>
      <protection/>
    </xf>
    <xf numFmtId="0" fontId="47" fillId="0" borderId="0" xfId="40" applyFont="1" applyAlignment="1" applyProtection="1">
      <alignment horizontal="right" vertical="center" wrapText="1"/>
      <protection locked="0"/>
    </xf>
    <xf numFmtId="0" fontId="47" fillId="0" borderId="0" xfId="47" applyNumberFormat="1" applyFont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 locked="0"/>
    </xf>
    <xf numFmtId="4" fontId="2" fillId="0" borderId="11" xfId="52" applyFont="1" applyFill="1" applyBorder="1" applyAlignment="1">
      <alignment horizontal="right" vertical="center" shrinkToFit="1"/>
      <protection/>
    </xf>
    <xf numFmtId="0" fontId="2" fillId="0" borderId="1" xfId="48" applyFont="1" applyBorder="1" applyAlignment="1">
      <alignment horizontal="left" vertical="top" wrapText="1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48" fillId="7" borderId="1" xfId="62" applyNumberFormat="1" applyFont="1" applyFill="1" applyAlignment="1" applyProtection="1">
      <alignment horizontal="center" vertical="center" shrinkToFit="1"/>
      <protection/>
    </xf>
    <xf numFmtId="0" fontId="47" fillId="0" borderId="0" xfId="40" applyNumberFormat="1" applyFont="1" applyProtection="1">
      <alignment wrapText="1"/>
      <protection/>
    </xf>
    <xf numFmtId="0" fontId="47" fillId="0" borderId="0" xfId="40" applyFont="1" applyProtection="1">
      <alignment wrapText="1"/>
      <protection locked="0"/>
    </xf>
    <xf numFmtId="0" fontId="48" fillId="0" borderId="0" xfId="41" applyNumberFormat="1" applyFont="1" applyProtection="1">
      <alignment horizontal="center" wrapText="1"/>
      <protection/>
    </xf>
    <xf numFmtId="0" fontId="48" fillId="0" borderId="0" xfId="41" applyFont="1" applyProtection="1">
      <alignment horizontal="center" wrapText="1"/>
      <protection locked="0"/>
    </xf>
    <xf numFmtId="0" fontId="48" fillId="0" borderId="0" xfId="42" applyNumberFormat="1" applyFont="1" applyProtection="1">
      <alignment horizontal="center"/>
      <protection/>
    </xf>
    <xf numFmtId="0" fontId="48" fillId="0" borderId="0" xfId="42" applyFont="1" applyProtection="1">
      <alignment horizontal="center"/>
      <protection locked="0"/>
    </xf>
    <xf numFmtId="0" fontId="47" fillId="0" borderId="0" xfId="43" applyNumberFormat="1" applyFont="1" applyProtection="1">
      <alignment horizontal="right"/>
      <protection/>
    </xf>
    <xf numFmtId="0" fontId="47" fillId="0" borderId="0" xfId="43" applyFont="1" applyProtection="1">
      <alignment horizontal="right"/>
      <protection locked="0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47" fillId="0" borderId="22" xfId="44" applyNumberFormat="1" applyFont="1" applyBorder="1" applyAlignment="1" applyProtection="1">
      <alignment horizontal="left" vertical="center" wrapText="1"/>
      <protection/>
    </xf>
    <xf numFmtId="0" fontId="47" fillId="0" borderId="14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F3"/>
    </sheetView>
  </sheetViews>
  <sheetFormatPr defaultColWidth="9.140625" defaultRowHeight="15" outlineLevelRow="1"/>
  <cols>
    <col min="1" max="1" width="40.00390625" style="32" customWidth="1"/>
    <col min="2" max="3" width="17.140625" style="33" customWidth="1"/>
    <col min="4" max="4" width="16.57421875" style="33" customWidth="1"/>
    <col min="5" max="5" width="17.57421875" style="33" customWidth="1"/>
    <col min="6" max="6" width="16.140625" style="33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35"/>
      <c r="B1" s="36"/>
      <c r="C1" s="27"/>
      <c r="D1" s="28"/>
      <c r="E1" s="28"/>
      <c r="F1" s="28"/>
      <c r="G1" s="2"/>
    </row>
    <row r="2" spans="1:7" ht="15.75" customHeight="1">
      <c r="A2" s="37"/>
      <c r="B2" s="38"/>
      <c r="C2" s="38"/>
      <c r="D2" s="38"/>
      <c r="E2" s="38"/>
      <c r="F2" s="38"/>
      <c r="G2" s="2"/>
    </row>
    <row r="3" spans="1:7" ht="15.75" customHeight="1">
      <c r="A3" s="39" t="s">
        <v>66</v>
      </c>
      <c r="B3" s="40"/>
      <c r="C3" s="40"/>
      <c r="D3" s="40"/>
      <c r="E3" s="40"/>
      <c r="F3" s="40"/>
      <c r="G3" s="2"/>
    </row>
    <row r="4" spans="1:7" ht="12.75" customHeight="1">
      <c r="A4" s="41"/>
      <c r="B4" s="42"/>
      <c r="C4" s="42"/>
      <c r="D4" s="42"/>
      <c r="E4" s="42"/>
      <c r="F4" s="42"/>
      <c r="G4" s="2"/>
    </row>
    <row r="5" spans="1:7" ht="26.25" customHeight="1">
      <c r="A5" s="47" t="s">
        <v>0</v>
      </c>
      <c r="B5" s="45" t="s">
        <v>11</v>
      </c>
      <c r="C5" s="43" t="s">
        <v>4</v>
      </c>
      <c r="D5" s="43" t="s">
        <v>65</v>
      </c>
      <c r="E5" s="43" t="s">
        <v>10</v>
      </c>
      <c r="F5" s="43" t="s">
        <v>2</v>
      </c>
      <c r="G5" s="2"/>
    </row>
    <row r="6" spans="1:7" ht="36" customHeight="1">
      <c r="A6" s="48"/>
      <c r="B6" s="46"/>
      <c r="C6" s="44"/>
      <c r="D6" s="44"/>
      <c r="E6" s="44"/>
      <c r="F6" s="44"/>
      <c r="G6" s="2"/>
    </row>
    <row r="7" spans="1:7" ht="15">
      <c r="A7" s="6">
        <v>1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40.5" customHeight="1">
      <c r="A8" s="18" t="s">
        <v>52</v>
      </c>
      <c r="B8" s="7">
        <f>SUM(B9:B16)</f>
        <v>1675320980.2</v>
      </c>
      <c r="C8" s="8">
        <f>SUM(C9:C16)</f>
        <v>1711289049.31</v>
      </c>
      <c r="D8" s="9">
        <f>SUM(D9:D16)</f>
        <v>1224828613.3700001</v>
      </c>
      <c r="E8" s="9">
        <f aca="true" t="shared" si="0" ref="E8:E25">C8-D8</f>
        <v>486460435.9399998</v>
      </c>
      <c r="F8" s="9">
        <f aca="true" t="shared" si="1" ref="F8:F25">D8/C8*100</f>
        <v>71.57345007635368</v>
      </c>
      <c r="G8" s="2"/>
    </row>
    <row r="9" spans="1:7" ht="27" customHeight="1" outlineLevel="1">
      <c r="A9" s="19" t="s">
        <v>12</v>
      </c>
      <c r="B9" s="30">
        <v>684971745.09</v>
      </c>
      <c r="C9" s="10">
        <v>684971745.09</v>
      </c>
      <c r="D9" s="10">
        <v>488894046.56</v>
      </c>
      <c r="E9" s="11">
        <f>C9-D9</f>
        <v>196077698.53000003</v>
      </c>
      <c r="F9" s="11">
        <f t="shared" si="1"/>
        <v>71.37433771020191</v>
      </c>
      <c r="G9" s="2"/>
    </row>
    <row r="10" spans="1:7" ht="40.5" customHeight="1" outlineLevel="1">
      <c r="A10" s="19" t="s">
        <v>13</v>
      </c>
      <c r="B10" s="30">
        <v>784788248.28</v>
      </c>
      <c r="C10" s="10">
        <v>802574436.13</v>
      </c>
      <c r="D10" s="10">
        <v>581577028.99</v>
      </c>
      <c r="E10" s="11">
        <f t="shared" si="0"/>
        <v>220997407.14</v>
      </c>
      <c r="F10" s="11">
        <f t="shared" si="1"/>
        <v>72.46393640375021</v>
      </c>
      <c r="G10" s="2"/>
    </row>
    <row r="11" spans="1:7" ht="40.5" customHeight="1" outlineLevel="1">
      <c r="A11" s="19" t="s">
        <v>14</v>
      </c>
      <c r="B11" s="30">
        <v>59239132.42</v>
      </c>
      <c r="C11" s="10">
        <v>58729132.42</v>
      </c>
      <c r="D11" s="10">
        <v>41652891.13</v>
      </c>
      <c r="E11" s="11">
        <f t="shared" si="0"/>
        <v>17076241.29</v>
      </c>
      <c r="F11" s="11">
        <f t="shared" si="1"/>
        <v>70.9237296953756</v>
      </c>
      <c r="G11" s="2"/>
    </row>
    <row r="12" spans="1:7" ht="54" customHeight="1" outlineLevel="1">
      <c r="A12" s="19" t="s">
        <v>15</v>
      </c>
      <c r="B12" s="30">
        <v>20605239.18</v>
      </c>
      <c r="C12" s="10">
        <v>20605239.18</v>
      </c>
      <c r="D12" s="10">
        <v>14403053.98</v>
      </c>
      <c r="E12" s="11">
        <f t="shared" si="0"/>
        <v>6202185.199999999</v>
      </c>
      <c r="F12" s="11">
        <f t="shared" si="1"/>
        <v>69.89996017119758</v>
      </c>
      <c r="G12" s="2"/>
    </row>
    <row r="13" spans="1:7" ht="39.75" customHeight="1" outlineLevel="1">
      <c r="A13" s="19" t="s">
        <v>16</v>
      </c>
      <c r="B13" s="30">
        <v>45696849.53</v>
      </c>
      <c r="C13" s="10">
        <v>45696849.53</v>
      </c>
      <c r="D13" s="10">
        <v>33202536.48</v>
      </c>
      <c r="E13" s="11">
        <f t="shared" si="0"/>
        <v>12494313.05</v>
      </c>
      <c r="F13" s="11">
        <f t="shared" si="1"/>
        <v>72.65826161211073</v>
      </c>
      <c r="G13" s="2"/>
    </row>
    <row r="14" spans="1:7" ht="16.5" customHeight="1" outlineLevel="1">
      <c r="A14" s="19" t="s">
        <v>17</v>
      </c>
      <c r="B14" s="30">
        <v>28607894.42</v>
      </c>
      <c r="C14" s="10">
        <v>45641889.57</v>
      </c>
      <c r="D14" s="10">
        <v>25530538.77</v>
      </c>
      <c r="E14" s="11">
        <f t="shared" si="0"/>
        <v>20111350.8</v>
      </c>
      <c r="F14" s="11">
        <f t="shared" si="1"/>
        <v>55.936638492681936</v>
      </c>
      <c r="G14" s="2"/>
    </row>
    <row r="15" spans="1:7" ht="40.5" customHeight="1" outlineLevel="1">
      <c r="A15" s="19" t="s">
        <v>18</v>
      </c>
      <c r="B15" s="30">
        <v>12452785.08</v>
      </c>
      <c r="C15" s="10">
        <v>12452785.08</v>
      </c>
      <c r="D15" s="10">
        <v>7756423.82</v>
      </c>
      <c r="E15" s="11">
        <f t="shared" si="0"/>
        <v>4696361.26</v>
      </c>
      <c r="F15" s="11">
        <f t="shared" si="1"/>
        <v>62.2866593309904</v>
      </c>
      <c r="G15" s="2"/>
    </row>
    <row r="16" spans="1:7" ht="40.5" customHeight="1" outlineLevel="1">
      <c r="A16" s="19" t="s">
        <v>19</v>
      </c>
      <c r="B16" s="30">
        <v>38959086.2</v>
      </c>
      <c r="C16" s="10">
        <v>40616972.31</v>
      </c>
      <c r="D16" s="10">
        <v>31812093.64</v>
      </c>
      <c r="E16" s="11">
        <f t="shared" si="0"/>
        <v>8804878.670000002</v>
      </c>
      <c r="F16" s="11">
        <f t="shared" si="1"/>
        <v>78.32216886379732</v>
      </c>
      <c r="G16" s="2"/>
    </row>
    <row r="17" spans="1:7" ht="54" customHeight="1">
      <c r="A17" s="18" t="s">
        <v>53</v>
      </c>
      <c r="B17" s="7">
        <f>SUM(B18:B21)</f>
        <v>76517365.86</v>
      </c>
      <c r="C17" s="12">
        <f>SUM(C18:C21)</f>
        <v>75480148.96</v>
      </c>
      <c r="D17" s="13">
        <f>SUM(D18:D21)</f>
        <v>20201828.67</v>
      </c>
      <c r="E17" s="13">
        <f t="shared" si="0"/>
        <v>55278320.28999999</v>
      </c>
      <c r="F17" s="13">
        <f t="shared" si="1"/>
        <v>26.764426075398678</v>
      </c>
      <c r="G17" s="2"/>
    </row>
    <row r="18" spans="1:7" ht="27" customHeight="1" outlineLevel="1">
      <c r="A18" s="19" t="s">
        <v>20</v>
      </c>
      <c r="B18" s="30">
        <v>56343872.8</v>
      </c>
      <c r="C18" s="10">
        <v>55306655.9</v>
      </c>
      <c r="D18" s="10">
        <v>5836182.91</v>
      </c>
      <c r="E18" s="11">
        <f t="shared" si="0"/>
        <v>49470472.989999995</v>
      </c>
      <c r="F18" s="11">
        <f t="shared" si="1"/>
        <v>10.552406062215018</v>
      </c>
      <c r="G18" s="2"/>
    </row>
    <row r="19" spans="1:7" ht="27" customHeight="1" outlineLevel="1">
      <c r="A19" s="19" t="s">
        <v>21</v>
      </c>
      <c r="B19" s="30">
        <v>1050520</v>
      </c>
      <c r="C19" s="10">
        <v>1050520</v>
      </c>
      <c r="D19" s="10">
        <v>380000</v>
      </c>
      <c r="E19" s="11">
        <f t="shared" si="0"/>
        <v>670520</v>
      </c>
      <c r="F19" s="11">
        <f t="shared" si="1"/>
        <v>36.17256215969235</v>
      </c>
      <c r="G19" s="2"/>
    </row>
    <row r="20" spans="1:7" ht="27" customHeight="1" outlineLevel="1">
      <c r="A20" s="19" t="s">
        <v>22</v>
      </c>
      <c r="B20" s="30">
        <v>19072973.06</v>
      </c>
      <c r="C20" s="10">
        <v>19072973.06</v>
      </c>
      <c r="D20" s="10">
        <v>13985645.76</v>
      </c>
      <c r="E20" s="11">
        <f t="shared" si="0"/>
        <v>5087327.299999999</v>
      </c>
      <c r="F20" s="11">
        <f t="shared" si="1"/>
        <v>73.3270356750559</v>
      </c>
      <c r="G20" s="2"/>
    </row>
    <row r="21" spans="1:7" ht="12.75" customHeight="1" outlineLevel="1">
      <c r="A21" s="20" t="s">
        <v>51</v>
      </c>
      <c r="B21" s="30">
        <v>50000</v>
      </c>
      <c r="C21" s="10">
        <v>50000</v>
      </c>
      <c r="D21" s="10">
        <v>0</v>
      </c>
      <c r="E21" s="11">
        <f t="shared" si="0"/>
        <v>50000</v>
      </c>
      <c r="F21" s="11">
        <f t="shared" si="1"/>
        <v>0</v>
      </c>
      <c r="G21" s="2"/>
    </row>
    <row r="22" spans="1:13" ht="54" customHeight="1">
      <c r="A22" s="21" t="s">
        <v>54</v>
      </c>
      <c r="B22" s="7">
        <f>SUM(B23:B27)</f>
        <v>291268094.18000007</v>
      </c>
      <c r="C22" s="12">
        <f>SUM(C23:C27)</f>
        <v>289918094.18000007</v>
      </c>
      <c r="D22" s="13">
        <f>SUM(D23:D27)</f>
        <v>213212918.10000002</v>
      </c>
      <c r="E22" s="13">
        <f t="shared" si="0"/>
        <v>76705176.08000004</v>
      </c>
      <c r="F22" s="13">
        <f t="shared" si="1"/>
        <v>73.54246677947032</v>
      </c>
      <c r="G22" s="2"/>
      <c r="M22" s="1" t="s">
        <v>3</v>
      </c>
    </row>
    <row r="23" spans="1:7" ht="40.5" customHeight="1" outlineLevel="1">
      <c r="A23" s="22" t="s">
        <v>23</v>
      </c>
      <c r="B23" s="30">
        <v>193528130.61</v>
      </c>
      <c r="C23" s="10">
        <v>192678130.61</v>
      </c>
      <c r="D23" s="10">
        <v>145161136.33</v>
      </c>
      <c r="E23" s="11">
        <f t="shared" si="0"/>
        <v>47516994.28</v>
      </c>
      <c r="F23" s="11">
        <f t="shared" si="1"/>
        <v>75.33866758538404</v>
      </c>
      <c r="G23" s="2"/>
    </row>
    <row r="24" spans="1:7" ht="27" customHeight="1" outlineLevel="1">
      <c r="A24" s="19" t="s">
        <v>24</v>
      </c>
      <c r="B24" s="30">
        <v>64139132.71</v>
      </c>
      <c r="C24" s="10">
        <v>64139132.71</v>
      </c>
      <c r="D24" s="10">
        <v>45727876.77</v>
      </c>
      <c r="E24" s="11">
        <f t="shared" si="0"/>
        <v>18411255.939999998</v>
      </c>
      <c r="F24" s="11">
        <f t="shared" si="1"/>
        <v>71.29481618773202</v>
      </c>
      <c r="G24" s="2"/>
    </row>
    <row r="25" spans="1:7" ht="27" customHeight="1" outlineLevel="1">
      <c r="A25" s="19" t="s">
        <v>25</v>
      </c>
      <c r="B25" s="30">
        <v>19643447.2</v>
      </c>
      <c r="C25" s="10">
        <v>19643447.2</v>
      </c>
      <c r="D25" s="10">
        <v>15322084.09</v>
      </c>
      <c r="E25" s="11">
        <f t="shared" si="0"/>
        <v>4321363.109999999</v>
      </c>
      <c r="F25" s="11">
        <f t="shared" si="1"/>
        <v>78.00099409232001</v>
      </c>
      <c r="G25" s="2"/>
    </row>
    <row r="26" spans="1:7" ht="27" customHeight="1" outlineLevel="1">
      <c r="A26" s="23" t="s">
        <v>26</v>
      </c>
      <c r="B26" s="30">
        <v>4214994</v>
      </c>
      <c r="C26" s="10">
        <v>3714994</v>
      </c>
      <c r="D26" s="10">
        <v>3133025.2</v>
      </c>
      <c r="E26" s="11"/>
      <c r="F26" s="11"/>
      <c r="G26" s="2"/>
    </row>
    <row r="27" spans="1:7" ht="42.75" customHeight="1" outlineLevel="1">
      <c r="A27" s="20" t="s">
        <v>27</v>
      </c>
      <c r="B27" s="30">
        <v>9742389.66</v>
      </c>
      <c r="C27" s="10">
        <v>9742389.66</v>
      </c>
      <c r="D27" s="10">
        <v>3868795.71</v>
      </c>
      <c r="E27" s="11">
        <f aca="true" t="shared" si="2" ref="E27:E60">C27-D27</f>
        <v>5873593.95</v>
      </c>
      <c r="F27" s="11">
        <f aca="true" t="shared" si="3" ref="F27:F61">D27/C27*100</f>
        <v>39.710952292170994</v>
      </c>
      <c r="G27" s="2"/>
    </row>
    <row r="28" spans="1:7" ht="54" customHeight="1">
      <c r="A28" s="21" t="s">
        <v>55</v>
      </c>
      <c r="B28" s="7">
        <f>SUM(B29:B31)</f>
        <v>42518954.71</v>
      </c>
      <c r="C28" s="12">
        <f>SUM(C29:C31)</f>
        <v>41658954.71</v>
      </c>
      <c r="D28" s="13">
        <f>SUM(D29:D31)</f>
        <v>28523322.82</v>
      </c>
      <c r="E28" s="13">
        <f t="shared" si="2"/>
        <v>13135631.89</v>
      </c>
      <c r="F28" s="13">
        <f t="shared" si="3"/>
        <v>68.46864742180662</v>
      </c>
      <c r="G28" s="2"/>
    </row>
    <row r="29" spans="1:7" ht="42.75" customHeight="1" outlineLevel="1">
      <c r="A29" s="22" t="s">
        <v>28</v>
      </c>
      <c r="B29" s="30">
        <v>467767.04</v>
      </c>
      <c r="C29" s="10">
        <v>467767.04</v>
      </c>
      <c r="D29" s="10">
        <v>183936.43</v>
      </c>
      <c r="E29" s="11">
        <f t="shared" si="2"/>
        <v>283830.61</v>
      </c>
      <c r="F29" s="11">
        <f t="shared" si="3"/>
        <v>39.3222297150308</v>
      </c>
      <c r="G29" s="2"/>
    </row>
    <row r="30" spans="1:12" ht="54" customHeight="1" outlineLevel="1">
      <c r="A30" s="19" t="s">
        <v>29</v>
      </c>
      <c r="B30" s="30">
        <v>41779187.67</v>
      </c>
      <c r="C30" s="10">
        <v>40919187.67</v>
      </c>
      <c r="D30" s="10">
        <v>28067386.39</v>
      </c>
      <c r="E30" s="11">
        <f t="shared" si="2"/>
        <v>12851801.280000001</v>
      </c>
      <c r="F30" s="11">
        <f t="shared" si="3"/>
        <v>68.59223750078908</v>
      </c>
      <c r="G30" s="2"/>
      <c r="L30" s="1" t="s">
        <v>3</v>
      </c>
    </row>
    <row r="31" spans="1:7" ht="28.5" customHeight="1" outlineLevel="1">
      <c r="A31" s="19" t="s">
        <v>30</v>
      </c>
      <c r="B31" s="30">
        <v>272000</v>
      </c>
      <c r="C31" s="10">
        <v>272000</v>
      </c>
      <c r="D31" s="10">
        <v>272000</v>
      </c>
      <c r="E31" s="11">
        <f t="shared" si="2"/>
        <v>0</v>
      </c>
      <c r="F31" s="11">
        <f t="shared" si="3"/>
        <v>100</v>
      </c>
      <c r="G31" s="2"/>
    </row>
    <row r="32" spans="1:7" ht="40.5" customHeight="1" outlineLevel="1">
      <c r="A32" s="18" t="s">
        <v>56</v>
      </c>
      <c r="B32" s="14">
        <v>11154849.85</v>
      </c>
      <c r="C32" s="34">
        <v>11154849.85</v>
      </c>
      <c r="D32" s="34">
        <v>4902523.25</v>
      </c>
      <c r="E32" s="13">
        <f t="shared" si="2"/>
        <v>6252326.6</v>
      </c>
      <c r="F32" s="13">
        <f t="shared" si="3"/>
        <v>43.94970184201987</v>
      </c>
      <c r="G32" s="2"/>
    </row>
    <row r="33" spans="1:7" ht="40.5" customHeight="1" outlineLevel="1">
      <c r="A33" s="18" t="s">
        <v>31</v>
      </c>
      <c r="B33" s="7">
        <f>B34+B35</f>
        <v>171002687.34</v>
      </c>
      <c r="C33" s="12">
        <f>C34+C35</f>
        <v>180304072.22000003</v>
      </c>
      <c r="D33" s="13">
        <f>D34+D35</f>
        <v>145152209.17</v>
      </c>
      <c r="E33" s="13">
        <f t="shared" si="2"/>
        <v>35151863.05000004</v>
      </c>
      <c r="F33" s="13">
        <f t="shared" si="3"/>
        <v>80.50412138938874</v>
      </c>
      <c r="G33" s="2"/>
    </row>
    <row r="34" spans="1:7" ht="27" customHeight="1" outlineLevel="1">
      <c r="A34" s="24" t="s">
        <v>32</v>
      </c>
      <c r="B34" s="30">
        <v>138602705.84</v>
      </c>
      <c r="C34" s="10">
        <v>138021366.86</v>
      </c>
      <c r="D34" s="10">
        <v>122038188.88</v>
      </c>
      <c r="E34" s="11">
        <f t="shared" si="2"/>
        <v>15983177.98000002</v>
      </c>
      <c r="F34" s="11">
        <f t="shared" si="3"/>
        <v>88.41977996333544</v>
      </c>
      <c r="G34" s="2"/>
    </row>
    <row r="35" spans="1:7" ht="40.5" customHeight="1" outlineLevel="1">
      <c r="A35" s="24" t="s">
        <v>33</v>
      </c>
      <c r="B35" s="30">
        <v>32399981.5</v>
      </c>
      <c r="C35" s="10">
        <v>42282705.36</v>
      </c>
      <c r="D35" s="10">
        <v>23114020.29</v>
      </c>
      <c r="E35" s="11">
        <f t="shared" si="2"/>
        <v>19168685.07</v>
      </c>
      <c r="F35" s="11">
        <f t="shared" si="3"/>
        <v>54.66542429866885</v>
      </c>
      <c r="G35" s="2"/>
    </row>
    <row r="36" spans="1:7" ht="54" customHeight="1">
      <c r="A36" s="18" t="s">
        <v>57</v>
      </c>
      <c r="B36" s="14">
        <f>B37+B38</f>
        <v>1451973</v>
      </c>
      <c r="C36" s="14">
        <f>C37+C38</f>
        <v>1160973</v>
      </c>
      <c r="D36" s="14">
        <f>D37+D38</f>
        <v>690318.71</v>
      </c>
      <c r="E36" s="14">
        <f>E37+E38</f>
        <v>470654.29</v>
      </c>
      <c r="F36" s="13">
        <f t="shared" si="3"/>
        <v>59.46035868189872</v>
      </c>
      <c r="G36" s="2"/>
    </row>
    <row r="37" spans="1:7" s="5" customFormat="1" ht="54" customHeight="1">
      <c r="A37" s="31" t="s">
        <v>58</v>
      </c>
      <c r="B37" s="30">
        <v>995250</v>
      </c>
      <c r="C37" s="10">
        <v>704250</v>
      </c>
      <c r="D37" s="10">
        <v>423803.65</v>
      </c>
      <c r="E37" s="11">
        <f>C37-D37</f>
        <v>280446.35</v>
      </c>
      <c r="F37" s="11">
        <f>D37/C37*100</f>
        <v>60.17801206957757</v>
      </c>
      <c r="G37" s="4"/>
    </row>
    <row r="38" spans="1:7" s="5" customFormat="1" ht="38.25" customHeight="1">
      <c r="A38" s="31" t="s">
        <v>59</v>
      </c>
      <c r="B38" s="30">
        <v>456723</v>
      </c>
      <c r="C38" s="10">
        <v>456723</v>
      </c>
      <c r="D38" s="10">
        <v>266515.06</v>
      </c>
      <c r="E38" s="11">
        <f>C38-D38</f>
        <v>190207.94</v>
      </c>
      <c r="F38" s="11">
        <f>D38/C38*100</f>
        <v>58.35376365981131</v>
      </c>
      <c r="G38" s="4"/>
    </row>
    <row r="39" spans="1:7" ht="40.5" customHeight="1">
      <c r="A39" s="18" t="s">
        <v>60</v>
      </c>
      <c r="B39" s="7">
        <f>SUM(B40:B43)</f>
        <v>52799457.260000005</v>
      </c>
      <c r="C39" s="12">
        <f>SUM(C40:C43)</f>
        <v>52623567.33</v>
      </c>
      <c r="D39" s="13">
        <f>SUM(D40:D43)</f>
        <v>37576250.42</v>
      </c>
      <c r="E39" s="13">
        <f t="shared" si="2"/>
        <v>15047316.909999996</v>
      </c>
      <c r="F39" s="13">
        <f t="shared" si="3"/>
        <v>71.40574523266552</v>
      </c>
      <c r="G39" s="2"/>
    </row>
    <row r="40" spans="1:7" ht="39" customHeight="1" outlineLevel="1">
      <c r="A40" s="19" t="s">
        <v>34</v>
      </c>
      <c r="B40" s="30">
        <v>10489332.33</v>
      </c>
      <c r="C40" s="10">
        <v>10489332.33</v>
      </c>
      <c r="D40" s="10">
        <v>8068002.5</v>
      </c>
      <c r="E40" s="11">
        <f t="shared" si="2"/>
        <v>2421329.83</v>
      </c>
      <c r="F40" s="11">
        <f t="shared" si="3"/>
        <v>76.91626355402164</v>
      </c>
      <c r="G40" s="2"/>
    </row>
    <row r="41" spans="1:7" ht="38.25" outlineLevel="1">
      <c r="A41" s="19" t="s">
        <v>35</v>
      </c>
      <c r="B41" s="30">
        <v>15007821.21</v>
      </c>
      <c r="C41" s="10">
        <v>14831931.28</v>
      </c>
      <c r="D41" s="10">
        <v>9736132.47</v>
      </c>
      <c r="E41" s="11">
        <f t="shared" si="2"/>
        <v>5095798.809999999</v>
      </c>
      <c r="F41" s="11">
        <f t="shared" si="3"/>
        <v>65.64305272320546</v>
      </c>
      <c r="G41" s="2"/>
    </row>
    <row r="42" spans="1:7" ht="63.75" outlineLevel="1">
      <c r="A42" s="19" t="s">
        <v>36</v>
      </c>
      <c r="B42" s="30">
        <v>4694691.74</v>
      </c>
      <c r="C42" s="10">
        <v>4694691.74</v>
      </c>
      <c r="D42" s="10">
        <v>3446639.74</v>
      </c>
      <c r="E42" s="11">
        <f t="shared" si="2"/>
        <v>1248052</v>
      </c>
      <c r="F42" s="11">
        <f t="shared" si="3"/>
        <v>73.41567734114956</v>
      </c>
      <c r="G42" s="2"/>
    </row>
    <row r="43" spans="1:7" ht="51" outlineLevel="1">
      <c r="A43" s="19" t="s">
        <v>37</v>
      </c>
      <c r="B43" s="30">
        <v>22607611.98</v>
      </c>
      <c r="C43" s="10">
        <v>22607611.98</v>
      </c>
      <c r="D43" s="10">
        <v>16325475.71</v>
      </c>
      <c r="E43" s="11">
        <f t="shared" si="2"/>
        <v>6282136.27</v>
      </c>
      <c r="F43" s="11">
        <f t="shared" si="3"/>
        <v>72.2122961259352</v>
      </c>
      <c r="G43" s="2"/>
    </row>
    <row r="44" spans="1:7" ht="81" customHeight="1">
      <c r="A44" s="18" t="s">
        <v>61</v>
      </c>
      <c r="B44" s="7">
        <f>B45+B47+B46</f>
        <v>67587610.22999999</v>
      </c>
      <c r="C44" s="12">
        <f>C45+C47+C46</f>
        <v>66407610.23</v>
      </c>
      <c r="D44" s="13">
        <f>D45+D47+D46</f>
        <v>46666977.74</v>
      </c>
      <c r="E44" s="13">
        <f t="shared" si="2"/>
        <v>19740632.489999995</v>
      </c>
      <c r="F44" s="13">
        <f t="shared" si="3"/>
        <v>70.27353879829565</v>
      </c>
      <c r="G44" s="2"/>
    </row>
    <row r="45" spans="1:7" ht="25.5" outlineLevel="1">
      <c r="A45" s="19" t="s">
        <v>38</v>
      </c>
      <c r="B45" s="30">
        <v>10824714.09</v>
      </c>
      <c r="C45" s="10">
        <v>10554714.09</v>
      </c>
      <c r="D45" s="10">
        <v>7821243.5</v>
      </c>
      <c r="E45" s="11">
        <f t="shared" si="2"/>
        <v>2733470.59</v>
      </c>
      <c r="F45" s="11">
        <f t="shared" si="3"/>
        <v>74.10189829215923</v>
      </c>
      <c r="G45" s="2"/>
    </row>
    <row r="46" spans="1:8" ht="27" customHeight="1" outlineLevel="1">
      <c r="A46" s="19" t="s">
        <v>39</v>
      </c>
      <c r="B46" s="30">
        <v>24045445.32</v>
      </c>
      <c r="C46" s="10">
        <v>24045445.32</v>
      </c>
      <c r="D46" s="10">
        <v>15057022.23</v>
      </c>
      <c r="E46" s="11">
        <f t="shared" si="2"/>
        <v>8988423.09</v>
      </c>
      <c r="F46" s="11">
        <f t="shared" si="3"/>
        <v>62.61902006645806</v>
      </c>
      <c r="G46" s="2"/>
      <c r="H46" s="29"/>
    </row>
    <row r="47" spans="1:7" ht="63.75" outlineLevel="1">
      <c r="A47" s="24" t="s">
        <v>40</v>
      </c>
      <c r="B47" s="30">
        <v>32717450.82</v>
      </c>
      <c r="C47" s="10">
        <v>31807450.82</v>
      </c>
      <c r="D47" s="10">
        <v>23788712.01</v>
      </c>
      <c r="E47" s="11">
        <f t="shared" si="2"/>
        <v>8018738.809999999</v>
      </c>
      <c r="F47" s="11">
        <f t="shared" si="3"/>
        <v>74.78974704581498</v>
      </c>
      <c r="G47" s="2"/>
    </row>
    <row r="48" spans="1:7" ht="54" customHeight="1">
      <c r="A48" s="18" t="s">
        <v>62</v>
      </c>
      <c r="B48" s="7">
        <f>SUM(B49:B55)</f>
        <v>166891366.66</v>
      </c>
      <c r="C48" s="12">
        <f>SUM(C49:C55)</f>
        <v>161791970.57000002</v>
      </c>
      <c r="D48" s="13">
        <f>SUM(D49:D55)</f>
        <v>110779391.41000001</v>
      </c>
      <c r="E48" s="13">
        <f t="shared" si="2"/>
        <v>51012579.16000001</v>
      </c>
      <c r="F48" s="13">
        <f t="shared" si="3"/>
        <v>68.47026525464737</v>
      </c>
      <c r="G48" s="2"/>
    </row>
    <row r="49" spans="1:7" ht="30" customHeight="1" outlineLevel="1">
      <c r="A49" s="19" t="s">
        <v>41</v>
      </c>
      <c r="B49" s="30">
        <v>54956299.75</v>
      </c>
      <c r="C49" s="10">
        <v>52295430.13</v>
      </c>
      <c r="D49" s="10">
        <v>35431443.83</v>
      </c>
      <c r="E49" s="11">
        <f t="shared" si="2"/>
        <v>16863986.300000004</v>
      </c>
      <c r="F49" s="11">
        <f t="shared" si="3"/>
        <v>67.75246659587997</v>
      </c>
      <c r="G49" s="2"/>
    </row>
    <row r="50" spans="1:7" ht="37.5" customHeight="1" outlineLevel="1">
      <c r="A50" s="19" t="s">
        <v>42</v>
      </c>
      <c r="B50" s="30">
        <v>6133976.29</v>
      </c>
      <c r="C50" s="10">
        <v>5983976.29</v>
      </c>
      <c r="D50" s="10">
        <v>4493417.91</v>
      </c>
      <c r="E50" s="11">
        <f t="shared" si="2"/>
        <v>1490558.38</v>
      </c>
      <c r="F50" s="11">
        <f t="shared" si="3"/>
        <v>75.09083746720528</v>
      </c>
      <c r="G50" s="2"/>
    </row>
    <row r="51" spans="1:7" ht="27" customHeight="1" outlineLevel="1">
      <c r="A51" s="19" t="s">
        <v>43</v>
      </c>
      <c r="B51" s="30">
        <v>8782506.38</v>
      </c>
      <c r="C51" s="10">
        <v>8582506.38</v>
      </c>
      <c r="D51" s="10">
        <v>5850847.29</v>
      </c>
      <c r="E51" s="11">
        <f t="shared" si="2"/>
        <v>2731659.090000001</v>
      </c>
      <c r="F51" s="11">
        <f t="shared" si="3"/>
        <v>68.17177909281088</v>
      </c>
      <c r="G51" s="2"/>
    </row>
    <row r="52" spans="1:7" ht="51" outlineLevel="1">
      <c r="A52" s="19" t="s">
        <v>44</v>
      </c>
      <c r="B52" s="30">
        <v>28069206.4</v>
      </c>
      <c r="C52" s="10">
        <v>27459206.4</v>
      </c>
      <c r="D52" s="10">
        <v>20891043.8</v>
      </c>
      <c r="E52" s="11">
        <f t="shared" si="2"/>
        <v>6568162.599999998</v>
      </c>
      <c r="F52" s="11">
        <f t="shared" si="3"/>
        <v>76.08028977851305</v>
      </c>
      <c r="G52" s="2"/>
    </row>
    <row r="53" spans="1:7" ht="27.75" customHeight="1" outlineLevel="1">
      <c r="A53" s="19" t="s">
        <v>45</v>
      </c>
      <c r="B53" s="30">
        <v>47438278.39</v>
      </c>
      <c r="C53" s="10">
        <v>46449751.92</v>
      </c>
      <c r="D53" s="10">
        <v>30460128.07</v>
      </c>
      <c r="E53" s="11">
        <f t="shared" si="2"/>
        <v>15989623.850000001</v>
      </c>
      <c r="F53" s="11">
        <f t="shared" si="3"/>
        <v>65.57651399831201</v>
      </c>
      <c r="G53" s="2"/>
    </row>
    <row r="54" spans="1:7" ht="53.25" customHeight="1" outlineLevel="1">
      <c r="A54" s="19" t="s">
        <v>46</v>
      </c>
      <c r="B54" s="30">
        <v>19822634.87</v>
      </c>
      <c r="C54" s="10">
        <v>19422634.87</v>
      </c>
      <c r="D54" s="10">
        <v>13495542.51</v>
      </c>
      <c r="E54" s="11">
        <f t="shared" si="2"/>
        <v>5927092.360000001</v>
      </c>
      <c r="F54" s="11">
        <f t="shared" si="3"/>
        <v>69.48358243013195</v>
      </c>
      <c r="G54" s="2"/>
    </row>
    <row r="55" spans="1:7" ht="25.5" outlineLevel="1">
      <c r="A55" s="19" t="s">
        <v>47</v>
      </c>
      <c r="B55" s="30">
        <v>1688464.58</v>
      </c>
      <c r="C55" s="10">
        <v>1598464.58</v>
      </c>
      <c r="D55" s="10">
        <v>156968</v>
      </c>
      <c r="E55" s="11">
        <f t="shared" si="2"/>
        <v>1441496.58</v>
      </c>
      <c r="F55" s="11">
        <f t="shared" si="3"/>
        <v>9.819923566901933</v>
      </c>
      <c r="G55" s="2"/>
    </row>
    <row r="56" spans="1:7" ht="40.5" customHeight="1" outlineLevel="1">
      <c r="A56" s="25" t="s">
        <v>63</v>
      </c>
      <c r="B56" s="14">
        <v>109359010.57</v>
      </c>
      <c r="C56" s="14">
        <v>108391732.46</v>
      </c>
      <c r="D56" s="14">
        <v>54715206.71</v>
      </c>
      <c r="E56" s="13">
        <f t="shared" si="2"/>
        <v>53676525.74999999</v>
      </c>
      <c r="F56" s="13">
        <f t="shared" si="3"/>
        <v>50.479132926666395</v>
      </c>
      <c r="G56" s="2"/>
    </row>
    <row r="57" spans="1:7" ht="40.5" customHeight="1" outlineLevel="1">
      <c r="A57" s="25" t="s">
        <v>64</v>
      </c>
      <c r="B57" s="7">
        <f>SUM(B58:B60)</f>
        <v>125116609.97</v>
      </c>
      <c r="C57" s="12">
        <f>SUM(C58:C60)</f>
        <v>118991962.36999999</v>
      </c>
      <c r="D57" s="13">
        <f>SUM(D58:D60)</f>
        <v>74919246.82</v>
      </c>
      <c r="E57" s="13">
        <f t="shared" si="2"/>
        <v>44072715.55</v>
      </c>
      <c r="F57" s="13">
        <f t="shared" si="3"/>
        <v>62.961602891329804</v>
      </c>
      <c r="G57" s="2"/>
    </row>
    <row r="58" spans="1:7" ht="28.5" customHeight="1" outlineLevel="1">
      <c r="A58" s="24" t="s">
        <v>48</v>
      </c>
      <c r="B58" s="30">
        <v>41863572</v>
      </c>
      <c r="C58" s="10">
        <v>37101778.13</v>
      </c>
      <c r="D58" s="10">
        <v>23847138.49</v>
      </c>
      <c r="E58" s="11">
        <f t="shared" si="2"/>
        <v>13254639.640000004</v>
      </c>
      <c r="F58" s="11">
        <f t="shared" si="3"/>
        <v>64.274920750274</v>
      </c>
      <c r="G58" s="2"/>
    </row>
    <row r="59" spans="1:7" ht="40.5" customHeight="1" outlineLevel="1">
      <c r="A59" s="24" t="s">
        <v>49</v>
      </c>
      <c r="B59" s="30">
        <v>82721276.89</v>
      </c>
      <c r="C59" s="10">
        <v>81358423.16</v>
      </c>
      <c r="D59" s="10">
        <v>50637758.76</v>
      </c>
      <c r="E59" s="11">
        <f t="shared" si="2"/>
        <v>30720664.4</v>
      </c>
      <c r="F59" s="11">
        <f t="shared" si="3"/>
        <v>62.240339467267525</v>
      </c>
      <c r="G59" s="2"/>
    </row>
    <row r="60" spans="1:7" ht="25.5" outlineLevel="1">
      <c r="A60" s="24" t="s">
        <v>50</v>
      </c>
      <c r="B60" s="30">
        <v>531761.08</v>
      </c>
      <c r="C60" s="10">
        <v>531761.08</v>
      </c>
      <c r="D60" s="10">
        <v>434349.57</v>
      </c>
      <c r="E60" s="11">
        <f t="shared" si="2"/>
        <v>97411.50999999995</v>
      </c>
      <c r="F60" s="11">
        <f t="shared" si="3"/>
        <v>81.681338920103</v>
      </c>
      <c r="G60" s="2"/>
    </row>
    <row r="61" spans="1:7" ht="12.75" customHeight="1">
      <c r="A61" s="26" t="s">
        <v>1</v>
      </c>
      <c r="B61" s="15">
        <f>B8+B17+B22+B28+B33+B36+B39+B44+B48+B32+B56+B57</f>
        <v>2790988959.83</v>
      </c>
      <c r="C61" s="16">
        <f>C8+C17+C22+C28+C33+C36+C39+C44+C48+C32+C56+C57</f>
        <v>2819172985.19</v>
      </c>
      <c r="D61" s="17">
        <f>D8+D17+D22+D28+D33+D36+D39+D44+D48+D32+D56+D57</f>
        <v>1962168807.1900005</v>
      </c>
      <c r="E61" s="17">
        <f>E8+E17+E22+E28+E33+E36+E39+E44+E48+E32+E56+E57</f>
        <v>857004177.9999998</v>
      </c>
      <c r="F61" s="13">
        <f t="shared" si="3"/>
        <v>69.60086583894953</v>
      </c>
      <c r="G61" s="2"/>
    </row>
  </sheetData>
  <sheetProtection/>
  <mergeCells count="10">
    <mergeCell ref="A1:B1"/>
    <mergeCell ref="A2:F2"/>
    <mergeCell ref="A3:F3"/>
    <mergeCell ref="A4:F4"/>
    <mergeCell ref="D5:D6"/>
    <mergeCell ref="F5:F6"/>
    <mergeCell ref="E5:E6"/>
    <mergeCell ref="B5:B6"/>
    <mergeCell ref="A5:A6"/>
    <mergeCell ref="C5:C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Полянина Александра Александровна</cp:lastModifiedBy>
  <dcterms:created xsi:type="dcterms:W3CDTF">2017-10-10T07:54:11Z</dcterms:created>
  <dcterms:modified xsi:type="dcterms:W3CDTF">2020-10-15T14:36:42Z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