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10." sheetId="1" r:id="rId1"/>
  </sheets>
  <definedNames>
    <definedName name="_xlnm.Print_Titles" localSheetId="0">'01.10.'!$4:$5</definedName>
  </definedNames>
  <calcPr fullCalcOnLoad="1"/>
</workbook>
</file>

<file path=xl/sharedStrings.xml><?xml version="1.0" encoding="utf-8"?>
<sst xmlns="http://schemas.openxmlformats.org/spreadsheetml/2006/main" count="102" uniqueCount="102">
  <si>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</si>
  <si>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</si>
  <si>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</si>
  <si>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</si>
  <si>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</si>
  <si>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</si>
  <si>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</si>
  <si>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</si>
  <si>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</si>
  <si>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</si>
  <si>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</si>
  <si>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</si>
  <si>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</si>
  <si>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</si>
  <si>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</si>
  <si>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</si>
  <si>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</si>
  <si>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</si>
  <si>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</si>
  <si>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</si>
  <si>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</si>
  <si>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</si>
  <si>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</si>
  <si>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</si>
  <si>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</si>
  <si>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</si>
  <si>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</si>
  <si>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</si>
  <si>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</si>
  <si>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</si>
  <si>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</si>
  <si>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</si>
  <si>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</si>
  <si>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</si>
  <si>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</si>
  <si>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</si>
  <si>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</si>
  <si>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</si>
  <si>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</si>
  <si>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</si>
  <si>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</si>
  <si>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</si>
  <si>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</si>
  <si>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</si>
  <si>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</si>
  <si>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</si>
  <si>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</si>
  <si>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</si>
  <si>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</si>
  <si>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</si>
  <si>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</si>
  <si>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</si>
  <si>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</si>
  <si>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</si>
  <si>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</si>
  <si>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</si>
  <si>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</si>
  <si>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</si>
  <si>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</si>
  <si>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</si>
  <si>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</si>
  <si>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</si>
  <si>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</si>
  <si>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</si>
  <si>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</si>
  <si>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</si>
  <si>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</si>
  <si>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</si>
  <si>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</si>
  <si>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</si>
  <si>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</si>
  <si>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</si>
  <si>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</si>
  <si>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</si>
  <si>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</si>
  <si>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</si>
  <si>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</si>
  <si>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</si>
  <si>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</si>
  <si>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</si>
  <si>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</si>
  <si>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</si>
  <si>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</si>
  <si>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</si>
  <si>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</si>
  <si>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</si>
  <si>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</si>
  <si>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</si>
  <si>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</si>
  <si>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</si>
  <si>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</si>
  <si>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</si>
  <si>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</si>
  <si>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</si>
  <si>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Отклонение                                                                      (гр.4-гр.3)</t>
  </si>
  <si>
    <t>Сравнительный анализ исполнения расходной части местного бюджета ЗАТО Александровск за 2 квартал 2019 и 2020 годов</t>
  </si>
  <si>
    <t>Исполнено за                                                    2 квартал                                      2019 года</t>
  </si>
  <si>
    <t>Исполнено за                                                     2 квартал                                      2020 года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</si>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</sst>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5" fillId="0" borderId="1" xfId="77" applyNumberFormat="1" applyFont="1" applyFill="1" applyProtection="1">
      <alignment vertical="top" wrapText="1"/>
      <protection/>
    </xf>
    <xf numFmtId="1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7" fillId="0" borderId="1" xfId="57" applyNumberFormat="1" applyFont="1" applyFill="1" applyAlignment="1" applyProtection="1">
      <alignment horizontal="center" vertical="center" wrapText="1"/>
      <protection/>
    </xf>
    <xf numFmtId="0" fontId="46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5" fillId="0" borderId="1" xfId="77" applyNumberFormat="1" applyFont="1" applyProtection="1">
      <alignment vertical="top" wrapTex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46" fillId="13" borderId="11" xfId="54" applyFont="1" applyFill="1" applyBorder="1" applyAlignment="1" applyProtection="1">
      <alignment/>
      <protection locked="0"/>
    </xf>
    <xf numFmtId="0" fontId="46" fillId="13" borderId="12" xfId="54" applyNumberFormat="1" applyFont="1" applyFill="1" applyBorder="1" applyAlignment="1" applyProtection="1">
      <alignment/>
      <protection/>
    </xf>
    <xf numFmtId="4" fontId="46" fillId="13" borderId="1" xfId="57" applyFont="1" applyFill="1" applyProtection="1">
      <alignment horizontal="right" vertical="top" shrinkToFit="1"/>
      <protection/>
    </xf>
    <xf numFmtId="4" fontId="46" fillId="13" borderId="1" xfId="80" applyFont="1" applyFill="1" applyProtection="1">
      <alignment horizontal="right" vertical="top" shrinkToFit="1"/>
      <protection/>
    </xf>
    <xf numFmtId="1" fontId="46" fillId="13" borderId="1" xfId="43" applyNumberFormat="1" applyFont="1" applyFill="1" applyProtection="1">
      <alignment horizontal="center" vertical="top" shrinkToFit="1"/>
      <protection/>
    </xf>
    <xf numFmtId="0" fontId="46" fillId="13" borderId="1" xfId="77" applyNumberFormat="1" applyFont="1" applyFill="1" applyProtection="1">
      <alignment vertical="top" wrapText="1"/>
      <protection/>
    </xf>
    <xf numFmtId="4" fontId="45" fillId="0" borderId="1" xfId="81" applyNumberFormat="1" applyFont="1" applyFill="1" applyProtection="1">
      <alignment horizontal="right" vertical="top" shrinkToFit="1"/>
      <protection/>
    </xf>
    <xf numFmtId="49" fontId="45" fillId="0" borderId="1" xfId="43" applyNumberFormat="1" applyFont="1" applyFill="1" applyProtection="1">
      <alignment horizontal="center" vertical="top" shrinkToFit="1"/>
      <protection/>
    </xf>
    <xf numFmtId="0" fontId="45" fillId="0" borderId="1" xfId="78" applyNumberFormat="1" applyFont="1" applyFill="1" applyBorder="1" applyAlignment="1" applyProtection="1">
      <alignment vertical="top" wrapText="1"/>
      <protection/>
    </xf>
    <xf numFmtId="0" fontId="46" fillId="0" borderId="0" xfId="43" applyNumberFormat="1" applyFont="1" applyFill="1" applyBorder="1" applyAlignment="1" applyProtection="1">
      <alignment horizontal="center" vertical="center" wrapText="1"/>
      <protection/>
    </xf>
    <xf numFmtId="0" fontId="27" fillId="0" borderId="0" xfId="43" applyNumberFormat="1" applyFont="1" applyFill="1" applyBorder="1" applyAlignment="1" applyProtection="1">
      <alignment horizontal="right" vertic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57" sqref="D57"/>
    </sheetView>
  </sheetViews>
  <sheetFormatPr defaultColWidth="9.140625" defaultRowHeight="15" outlineLevelRow="1"/>
  <cols>
    <col min="1" max="1" width="11.421875" style="2" customWidth="1"/>
    <col min="2" max="2" width="38.00390625" style="2" customWidth="1"/>
    <col min="3" max="3" width="16.421875" style="2" customWidth="1"/>
    <col min="4" max="4" width="20.00390625" style="2" customWidth="1"/>
    <col min="5" max="5" width="16.7109375" style="2" customWidth="1"/>
    <col min="6" max="6" width="13.7109375" style="2" customWidth="1"/>
    <col min="7" max="16384" width="9.140625" style="2" customWidth="1"/>
  </cols>
  <sheetData>
    <row r="2" spans="1:6" ht="34.5" customHeight="1">
      <c r="A2" s="21" t="s">
        <v>95</v>
      </c>
      <c r="B2" s="21"/>
      <c r="C2" s="21"/>
      <c r="D2" s="21"/>
      <c r="E2" s="21"/>
      <c r="F2" s="21"/>
    </row>
    <row r="3" spans="1:6" ht="15.75">
      <c r="A3" s="22" t="s">
        <v>0</v>
      </c>
      <c r="B3" s="22"/>
      <c r="C3" s="22"/>
      <c r="D3" s="22"/>
      <c r="E3" s="22"/>
      <c r="F3" s="22"/>
    </row>
    <row r="4" spans="1:6" ht="52.5" customHeight="1">
      <c r="A4" s="8" t="s">
        <v>88</v>
      </c>
      <c r="B4" s="8" t="s">
        <v>89</v>
      </c>
      <c r="C4" s="8" t="s">
        <v>96</v>
      </c>
      <c r="D4" s="8" t="s">
        <v>97</v>
      </c>
      <c r="E4" s="8" t="s">
        <v>94</v>
      </c>
      <c r="F4" s="8" t="s">
        <v>90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9" customFormat="1" ht="31.5">
      <c r="A6" s="16" t="s">
        <v>2</v>
      </c>
      <c r="B6" s="17" t="s">
        <v>1</v>
      </c>
      <c r="C6" s="15">
        <f>SUM(C7:C14)</f>
        <v>119156985.87</v>
      </c>
      <c r="D6" s="15">
        <f>SUM(D7:D14)</f>
        <v>117446678.58</v>
      </c>
      <c r="E6" s="15">
        <f>D6-C6</f>
        <v>-1710307.2900000066</v>
      </c>
      <c r="F6" s="15">
        <f>D6/C6*100</f>
        <v>98.56466049597297</v>
      </c>
    </row>
    <row r="7" spans="1:6" ht="63" outlineLevel="1">
      <c r="A7" s="4" t="s">
        <v>4</v>
      </c>
      <c r="B7" s="3" t="s">
        <v>3</v>
      </c>
      <c r="C7" s="18">
        <v>1411530.98</v>
      </c>
      <c r="D7" s="18">
        <v>1453486.25</v>
      </c>
      <c r="E7" s="5">
        <f>D7-C7</f>
        <v>41955.27000000002</v>
      </c>
      <c r="F7" s="5">
        <f>D7/C7*100</f>
        <v>102.97232371052883</v>
      </c>
    </row>
    <row r="8" spans="1:6" ht="94.5" outlineLevel="1">
      <c r="A8" s="4" t="s">
        <v>6</v>
      </c>
      <c r="B8" s="3" t="s">
        <v>5</v>
      </c>
      <c r="C8" s="18">
        <v>3666280.23</v>
      </c>
      <c r="D8" s="18">
        <v>3351570.57</v>
      </c>
      <c r="E8" s="5">
        <f aca="true" t="shared" si="0" ref="E8:E14">D8-C8</f>
        <v>-314709.66000000015</v>
      </c>
      <c r="F8" s="5">
        <f aca="true" t="shared" si="1" ref="F8:F52">D8/C8*100</f>
        <v>91.41610460038402</v>
      </c>
    </row>
    <row r="9" spans="1:6" ht="110.25" outlineLevel="1">
      <c r="A9" s="4" t="s">
        <v>8</v>
      </c>
      <c r="B9" s="3" t="s">
        <v>7</v>
      </c>
      <c r="C9" s="18">
        <v>37324989.85</v>
      </c>
      <c r="D9" s="18">
        <v>37163608.73</v>
      </c>
      <c r="E9" s="5">
        <f t="shared" si="0"/>
        <v>-161381.12000000477</v>
      </c>
      <c r="F9" s="5">
        <f t="shared" si="1"/>
        <v>99.56763251470782</v>
      </c>
    </row>
    <row r="10" spans="1:6" ht="15.75" outlineLevel="1">
      <c r="A10" s="4" t="s">
        <v>92</v>
      </c>
      <c r="B10" s="10" t="s">
        <v>93</v>
      </c>
      <c r="C10" s="18">
        <v>0</v>
      </c>
      <c r="D10" s="18">
        <v>0</v>
      </c>
      <c r="E10" s="5">
        <f t="shared" si="0"/>
        <v>0</v>
      </c>
      <c r="F10" s="5" t="e">
        <f t="shared" si="1"/>
        <v>#DIV/0!</v>
      </c>
    </row>
    <row r="11" spans="1:9" ht="78.75" outlineLevel="1">
      <c r="A11" s="4" t="s">
        <v>10</v>
      </c>
      <c r="B11" s="3" t="s">
        <v>9</v>
      </c>
      <c r="C11" s="18">
        <v>1031173.99</v>
      </c>
      <c r="D11" s="18">
        <v>1663935.83</v>
      </c>
      <c r="E11" s="5">
        <f t="shared" si="0"/>
        <v>632761.8400000001</v>
      </c>
      <c r="F11" s="5">
        <f t="shared" si="1"/>
        <v>161.36324675916237</v>
      </c>
      <c r="I11" s="2" t="s">
        <v>91</v>
      </c>
    </row>
    <row r="12" spans="1:6" ht="31.5" outlineLevel="1">
      <c r="A12" s="19" t="s">
        <v>12</v>
      </c>
      <c r="B12" s="20" t="s">
        <v>11</v>
      </c>
      <c r="C12" s="18">
        <v>0</v>
      </c>
      <c r="D12" s="18">
        <v>0</v>
      </c>
      <c r="E12" s="5">
        <f t="shared" si="0"/>
        <v>0</v>
      </c>
      <c r="F12" s="5" t="e">
        <f t="shared" si="1"/>
        <v>#DIV/0!</v>
      </c>
    </row>
    <row r="13" spans="1:6" ht="15.75" outlineLevel="1">
      <c r="A13" s="4" t="s">
        <v>14</v>
      </c>
      <c r="B13" s="3" t="s">
        <v>13</v>
      </c>
      <c r="C13" s="18">
        <v>0</v>
      </c>
      <c r="D13" s="18">
        <v>0</v>
      </c>
      <c r="E13" s="5">
        <f t="shared" si="0"/>
        <v>0</v>
      </c>
      <c r="F13" s="5" t="e">
        <f t="shared" si="1"/>
        <v>#DIV/0!</v>
      </c>
    </row>
    <row r="14" spans="1:6" ht="31.5" outlineLevel="1">
      <c r="A14" s="4" t="s">
        <v>16</v>
      </c>
      <c r="B14" s="3" t="s">
        <v>15</v>
      </c>
      <c r="C14" s="18">
        <v>75723010.82</v>
      </c>
      <c r="D14" s="18">
        <v>73814077.2</v>
      </c>
      <c r="E14" s="5">
        <f t="shared" si="0"/>
        <v>-1908933.6199999899</v>
      </c>
      <c r="F14" s="5">
        <f t="shared" si="1"/>
        <v>97.47905742345918</v>
      </c>
    </row>
    <row r="15" spans="1:6" ht="63">
      <c r="A15" s="16" t="s">
        <v>18</v>
      </c>
      <c r="B15" s="17" t="s">
        <v>17</v>
      </c>
      <c r="C15" s="15">
        <f>SUM(C16:C18)</f>
        <v>22168484.96</v>
      </c>
      <c r="D15" s="15">
        <f>SUM(D16:D18)</f>
        <v>20417295.509999998</v>
      </c>
      <c r="E15" s="15">
        <f>D15-C15</f>
        <v>-1751189.450000003</v>
      </c>
      <c r="F15" s="15">
        <f t="shared" si="1"/>
        <v>92.10054519666191</v>
      </c>
    </row>
    <row r="16" spans="1:6" ht="15.75" outlineLevel="1">
      <c r="A16" s="4" t="s">
        <v>20</v>
      </c>
      <c r="B16" s="3" t="s">
        <v>19</v>
      </c>
      <c r="C16" s="18">
        <v>1410657.18</v>
      </c>
      <c r="D16" s="18">
        <v>1281775.4</v>
      </c>
      <c r="E16" s="5">
        <f>D16-C16</f>
        <v>-128881.78000000003</v>
      </c>
      <c r="F16" s="5">
        <f t="shared" si="1"/>
        <v>90.86370651727019</v>
      </c>
    </row>
    <row r="17" spans="1:6" ht="78.75" outlineLevel="1">
      <c r="A17" s="4" t="s">
        <v>22</v>
      </c>
      <c r="B17" s="3" t="s">
        <v>21</v>
      </c>
      <c r="C17" s="18">
        <v>20757827.78</v>
      </c>
      <c r="D17" s="18">
        <v>19135520.11</v>
      </c>
      <c r="E17" s="5">
        <f aca="true" t="shared" si="2" ref="E17:E52">D17-C17</f>
        <v>-1622307.6700000018</v>
      </c>
      <c r="F17" s="5">
        <f t="shared" si="1"/>
        <v>92.18459808418353</v>
      </c>
    </row>
    <row r="18" spans="1:6" ht="47.25" outlineLevel="1">
      <c r="A18" s="4" t="s">
        <v>24</v>
      </c>
      <c r="B18" s="3" t="s">
        <v>23</v>
      </c>
      <c r="C18" s="18">
        <v>0</v>
      </c>
      <c r="D18" s="18">
        <v>0</v>
      </c>
      <c r="E18" s="5">
        <f t="shared" si="2"/>
        <v>0</v>
      </c>
      <c r="F18" s="5" t="e">
        <f t="shared" si="1"/>
        <v>#DIV/0!</v>
      </c>
    </row>
    <row r="19" spans="1:6" ht="31.5">
      <c r="A19" s="16" t="s">
        <v>26</v>
      </c>
      <c r="B19" s="17" t="s">
        <v>25</v>
      </c>
      <c r="C19" s="15">
        <f>SUM(C20:C24)</f>
        <v>82892136.36999999</v>
      </c>
      <c r="D19" s="15">
        <f>SUM(D20:D24)</f>
        <v>101199745.28999999</v>
      </c>
      <c r="E19" s="15">
        <f t="shared" si="2"/>
        <v>18307608.92</v>
      </c>
      <c r="F19" s="15">
        <f t="shared" si="1"/>
        <v>122.08606234767743</v>
      </c>
    </row>
    <row r="20" spans="1:6" ht="31.5" outlineLevel="1">
      <c r="A20" s="4" t="s">
        <v>28</v>
      </c>
      <c r="B20" s="3" t="s">
        <v>27</v>
      </c>
      <c r="C20" s="18">
        <v>1314500</v>
      </c>
      <c r="D20" s="18">
        <v>3005116</v>
      </c>
      <c r="E20" s="5">
        <f t="shared" si="2"/>
        <v>1690616</v>
      </c>
      <c r="F20" s="5">
        <f t="shared" si="1"/>
        <v>228.61285659946748</v>
      </c>
    </row>
    <row r="21" spans="1:6" ht="15.75" outlineLevel="1">
      <c r="A21" s="4" t="s">
        <v>30</v>
      </c>
      <c r="B21" s="3" t="s">
        <v>29</v>
      </c>
      <c r="C21" s="18">
        <v>17613633.34</v>
      </c>
      <c r="D21" s="18">
        <v>12108189.89</v>
      </c>
      <c r="E21" s="5">
        <f t="shared" si="2"/>
        <v>-5505443.449999999</v>
      </c>
      <c r="F21" s="5">
        <f t="shared" si="1"/>
        <v>68.74328343433088</v>
      </c>
    </row>
    <row r="22" spans="1:6" ht="31.5" outlineLevel="1">
      <c r="A22" s="4" t="s">
        <v>32</v>
      </c>
      <c r="B22" s="3" t="s">
        <v>31</v>
      </c>
      <c r="C22" s="18">
        <v>47479815.85</v>
      </c>
      <c r="D22" s="18">
        <v>70522824</v>
      </c>
      <c r="E22" s="5">
        <f t="shared" si="2"/>
        <v>23043008.15</v>
      </c>
      <c r="F22" s="5">
        <f t="shared" si="1"/>
        <v>148.53221887548665</v>
      </c>
    </row>
    <row r="23" spans="1:6" ht="15.75" outlineLevel="1">
      <c r="A23" s="4" t="s">
        <v>34</v>
      </c>
      <c r="B23" s="3" t="s">
        <v>33</v>
      </c>
      <c r="C23" s="18">
        <v>5919936.66</v>
      </c>
      <c r="D23" s="18">
        <v>6320834.8</v>
      </c>
      <c r="E23" s="5">
        <f t="shared" si="2"/>
        <v>400898.13999999966</v>
      </c>
      <c r="F23" s="5">
        <f t="shared" si="1"/>
        <v>106.77200049637017</v>
      </c>
    </row>
    <row r="24" spans="1:6" ht="31.5" outlineLevel="1">
      <c r="A24" s="4" t="s">
        <v>36</v>
      </c>
      <c r="B24" s="3" t="s">
        <v>35</v>
      </c>
      <c r="C24" s="18">
        <v>10564250.52</v>
      </c>
      <c r="D24" s="18">
        <v>9242780.6</v>
      </c>
      <c r="E24" s="5">
        <f t="shared" si="2"/>
        <v>-1321469.92</v>
      </c>
      <c r="F24" s="5">
        <f t="shared" si="1"/>
        <v>87.49111527128002</v>
      </c>
    </row>
    <row r="25" spans="1:6" ht="31.5">
      <c r="A25" s="16" t="s">
        <v>38</v>
      </c>
      <c r="B25" s="17" t="s">
        <v>37</v>
      </c>
      <c r="C25" s="15">
        <f>SUM(C26:C29)</f>
        <v>51139008.580000006</v>
      </c>
      <c r="D25" s="15">
        <f>SUM(D26:D29)</f>
        <v>63928619.76</v>
      </c>
      <c r="E25" s="15">
        <f t="shared" si="2"/>
        <v>12789611.179999992</v>
      </c>
      <c r="F25" s="15">
        <f t="shared" si="1"/>
        <v>125.00950162143324</v>
      </c>
    </row>
    <row r="26" spans="1:6" ht="15.75" outlineLevel="1">
      <c r="A26" s="4" t="s">
        <v>40</v>
      </c>
      <c r="B26" s="3" t="s">
        <v>39</v>
      </c>
      <c r="C26" s="18">
        <v>14028056.48</v>
      </c>
      <c r="D26" s="18">
        <v>13661801.33</v>
      </c>
      <c r="E26" s="5">
        <f t="shared" si="2"/>
        <v>-366255.1500000004</v>
      </c>
      <c r="F26" s="5">
        <f t="shared" si="1"/>
        <v>97.38912407059256</v>
      </c>
    </row>
    <row r="27" spans="1:6" ht="15.75" outlineLevel="1">
      <c r="A27" s="4" t="s">
        <v>42</v>
      </c>
      <c r="B27" s="3" t="s">
        <v>41</v>
      </c>
      <c r="C27" s="18">
        <v>21432380.11</v>
      </c>
      <c r="D27" s="18">
        <v>32447032.08</v>
      </c>
      <c r="E27" s="5">
        <f t="shared" si="2"/>
        <v>11014651.969999999</v>
      </c>
      <c r="F27" s="5">
        <f t="shared" si="1"/>
        <v>151.39257475589815</v>
      </c>
    </row>
    <row r="28" spans="1:6" ht="15.75" outlineLevel="1">
      <c r="A28" s="4" t="s">
        <v>44</v>
      </c>
      <c r="B28" s="3" t="s">
        <v>43</v>
      </c>
      <c r="C28" s="18">
        <v>15663571.99</v>
      </c>
      <c r="D28" s="18">
        <v>17816107.95</v>
      </c>
      <c r="E28" s="5">
        <f t="shared" si="2"/>
        <v>2152535.959999999</v>
      </c>
      <c r="F28" s="5">
        <f t="shared" si="1"/>
        <v>113.74230578679135</v>
      </c>
    </row>
    <row r="29" spans="1:6" ht="31.5" outlineLevel="1">
      <c r="A29" s="4" t="s">
        <v>46</v>
      </c>
      <c r="B29" s="3" t="s">
        <v>45</v>
      </c>
      <c r="C29" s="18">
        <v>15000</v>
      </c>
      <c r="D29" s="18">
        <v>3678.4</v>
      </c>
      <c r="E29" s="5">
        <f t="shared" si="2"/>
        <v>-11321.6</v>
      </c>
      <c r="F29" s="5">
        <f t="shared" si="1"/>
        <v>24.522666666666666</v>
      </c>
    </row>
    <row r="30" spans="1:6" ht="31.5">
      <c r="A30" s="16" t="s">
        <v>48</v>
      </c>
      <c r="B30" s="17" t="s">
        <v>47</v>
      </c>
      <c r="C30" s="15">
        <f>C31</f>
        <v>0</v>
      </c>
      <c r="D30" s="15">
        <f>D31</f>
        <v>599224</v>
      </c>
      <c r="E30" s="15">
        <f t="shared" si="2"/>
        <v>599224</v>
      </c>
      <c r="F30" s="15" t="e">
        <f t="shared" si="1"/>
        <v>#DIV/0!</v>
      </c>
    </row>
    <row r="31" spans="1:6" ht="47.25" outlineLevel="1">
      <c r="A31" s="4" t="s">
        <v>50</v>
      </c>
      <c r="B31" s="3" t="s">
        <v>49</v>
      </c>
      <c r="C31" s="5">
        <v>0</v>
      </c>
      <c r="D31" s="18">
        <v>599224</v>
      </c>
      <c r="E31" s="5">
        <f t="shared" si="2"/>
        <v>599224</v>
      </c>
      <c r="F31" s="5" t="e">
        <f t="shared" si="1"/>
        <v>#DIV/0!</v>
      </c>
    </row>
    <row r="32" spans="1:6" ht="15.75">
      <c r="A32" s="16" t="s">
        <v>52</v>
      </c>
      <c r="B32" s="17" t="s">
        <v>51</v>
      </c>
      <c r="C32" s="15">
        <f>SUM(C33:C38)</f>
        <v>940994351.3599999</v>
      </c>
      <c r="D32" s="15">
        <f>SUM(D33:D38)</f>
        <v>944689522.63</v>
      </c>
      <c r="E32" s="15">
        <f t="shared" si="2"/>
        <v>3695171.2700001</v>
      </c>
      <c r="F32" s="15">
        <f t="shared" si="1"/>
        <v>100.3926879332123</v>
      </c>
    </row>
    <row r="33" spans="1:6" ht="15.75" outlineLevel="1">
      <c r="A33" s="4" t="s">
        <v>54</v>
      </c>
      <c r="B33" s="3" t="s">
        <v>53</v>
      </c>
      <c r="C33" s="18">
        <v>409700467.81</v>
      </c>
      <c r="D33" s="18">
        <v>372218628.84</v>
      </c>
      <c r="E33" s="5">
        <f t="shared" si="2"/>
        <v>-37481838.97000003</v>
      </c>
      <c r="F33" s="5">
        <f t="shared" si="1"/>
        <v>90.85140440030389</v>
      </c>
    </row>
    <row r="34" spans="1:6" ht="15.75" outlineLevel="1">
      <c r="A34" s="4" t="s">
        <v>56</v>
      </c>
      <c r="B34" s="3" t="s">
        <v>55</v>
      </c>
      <c r="C34" s="18">
        <v>295056637.27</v>
      </c>
      <c r="D34" s="18">
        <v>322290772.86</v>
      </c>
      <c r="E34" s="5">
        <f t="shared" si="2"/>
        <v>27234135.590000033</v>
      </c>
      <c r="F34" s="5">
        <f t="shared" si="1"/>
        <v>109.2301382683619</v>
      </c>
    </row>
    <row r="35" spans="1:6" ht="31.5" outlineLevel="1">
      <c r="A35" s="4" t="s">
        <v>58</v>
      </c>
      <c r="B35" s="3" t="s">
        <v>57</v>
      </c>
      <c r="C35" s="18">
        <v>177579300.5</v>
      </c>
      <c r="D35" s="18">
        <v>184059161.25</v>
      </c>
      <c r="E35" s="5">
        <f t="shared" si="2"/>
        <v>6479860.75</v>
      </c>
      <c r="F35" s="5">
        <f t="shared" si="1"/>
        <v>103.64899553706712</v>
      </c>
    </row>
    <row r="36" spans="1:6" ht="47.25" outlineLevel="1">
      <c r="A36" s="19" t="s">
        <v>98</v>
      </c>
      <c r="B36" s="3" t="s">
        <v>99</v>
      </c>
      <c r="C36" s="18">
        <v>0</v>
      </c>
      <c r="D36" s="18">
        <v>1272755</v>
      </c>
      <c r="E36" s="5">
        <f t="shared" si="2"/>
        <v>1272755</v>
      </c>
      <c r="F36" s="5" t="e">
        <f t="shared" si="1"/>
        <v>#DIV/0!</v>
      </c>
    </row>
    <row r="37" spans="1:6" ht="15.75" outlineLevel="1">
      <c r="A37" s="4" t="s">
        <v>60</v>
      </c>
      <c r="B37" s="3" t="s">
        <v>59</v>
      </c>
      <c r="C37" s="18">
        <v>19984275.81</v>
      </c>
      <c r="D37" s="18">
        <v>14840717.79</v>
      </c>
      <c r="E37" s="5">
        <f t="shared" si="2"/>
        <v>-5143558.02</v>
      </c>
      <c r="F37" s="5">
        <f t="shared" si="1"/>
        <v>74.26197441977759</v>
      </c>
    </row>
    <row r="38" spans="1:6" ht="31.5" outlineLevel="1">
      <c r="A38" s="4" t="s">
        <v>62</v>
      </c>
      <c r="B38" s="3" t="s">
        <v>61</v>
      </c>
      <c r="C38" s="18">
        <v>38673669.97</v>
      </c>
      <c r="D38" s="18">
        <v>50007486.89</v>
      </c>
      <c r="E38" s="5">
        <f t="shared" si="2"/>
        <v>11333816.920000002</v>
      </c>
      <c r="F38" s="5">
        <f t="shared" si="1"/>
        <v>129.3062875304875</v>
      </c>
    </row>
    <row r="39" spans="1:6" ht="31.5">
      <c r="A39" s="16" t="s">
        <v>64</v>
      </c>
      <c r="B39" s="17" t="s">
        <v>63</v>
      </c>
      <c r="C39" s="15">
        <f>C40</f>
        <v>116581053.81</v>
      </c>
      <c r="D39" s="15">
        <f>D40</f>
        <v>112689862.63</v>
      </c>
      <c r="E39" s="15">
        <f t="shared" si="2"/>
        <v>-3891191.180000007</v>
      </c>
      <c r="F39" s="15">
        <f t="shared" si="1"/>
        <v>96.66224394716679</v>
      </c>
    </row>
    <row r="40" spans="1:6" ht="15.75" outlineLevel="1">
      <c r="A40" s="4" t="s">
        <v>66</v>
      </c>
      <c r="B40" s="3" t="s">
        <v>65</v>
      </c>
      <c r="C40" s="18">
        <v>116581053.81</v>
      </c>
      <c r="D40" s="18">
        <v>112689862.63</v>
      </c>
      <c r="E40" s="5">
        <f t="shared" si="2"/>
        <v>-3891191.180000007</v>
      </c>
      <c r="F40" s="5">
        <f t="shared" si="1"/>
        <v>96.66224394716679</v>
      </c>
    </row>
    <row r="41" spans="1:6" ht="15.75">
      <c r="A41" s="16" t="s">
        <v>68</v>
      </c>
      <c r="B41" s="17" t="s">
        <v>67</v>
      </c>
      <c r="C41" s="15">
        <f>C42+C43+C44+C45</f>
        <v>33880948.91</v>
      </c>
      <c r="D41" s="15">
        <f>D42+D43+D44+D45</f>
        <v>33021668.520000003</v>
      </c>
      <c r="E41" s="15">
        <f>E42+E43+E44+E45</f>
        <v>-859280.3899999971</v>
      </c>
      <c r="F41" s="15">
        <f t="shared" si="1"/>
        <v>97.4638243094001</v>
      </c>
    </row>
    <row r="42" spans="1:6" ht="15.75" outlineLevel="1">
      <c r="A42" s="4" t="s">
        <v>70</v>
      </c>
      <c r="B42" s="3" t="s">
        <v>69</v>
      </c>
      <c r="C42" s="18">
        <v>4504262.16</v>
      </c>
      <c r="D42" s="18">
        <v>4701923.62</v>
      </c>
      <c r="E42" s="5">
        <f t="shared" si="2"/>
        <v>197661.45999999996</v>
      </c>
      <c r="F42" s="5">
        <f t="shared" si="1"/>
        <v>104.3883205057496</v>
      </c>
    </row>
    <row r="43" spans="1:6" ht="31.5" outlineLevel="1">
      <c r="A43" s="4" t="s">
        <v>72</v>
      </c>
      <c r="B43" s="3" t="s">
        <v>71</v>
      </c>
      <c r="C43" s="18">
        <v>1534727.44</v>
      </c>
      <c r="D43" s="18">
        <v>1556049.47</v>
      </c>
      <c r="E43" s="5">
        <f t="shared" si="2"/>
        <v>21322.030000000028</v>
      </c>
      <c r="F43" s="5">
        <f t="shared" si="1"/>
        <v>101.38930401869924</v>
      </c>
    </row>
    <row r="44" spans="1:6" ht="15.75" outlineLevel="1">
      <c r="A44" s="4" t="s">
        <v>74</v>
      </c>
      <c r="B44" s="3" t="s">
        <v>73</v>
      </c>
      <c r="C44" s="18">
        <v>24396948.9</v>
      </c>
      <c r="D44" s="18">
        <v>23348824.26</v>
      </c>
      <c r="E44" s="5">
        <f t="shared" si="2"/>
        <v>-1048124.6399999969</v>
      </c>
      <c r="F44" s="5">
        <f t="shared" si="1"/>
        <v>95.70387000318718</v>
      </c>
    </row>
    <row r="45" spans="1:6" ht="31.5" outlineLevel="1">
      <c r="A45" s="19" t="s">
        <v>100</v>
      </c>
      <c r="B45" s="3" t="s">
        <v>101</v>
      </c>
      <c r="C45" s="18">
        <v>3445010.41</v>
      </c>
      <c r="D45" s="18">
        <v>3414871.17</v>
      </c>
      <c r="E45" s="5">
        <f t="shared" si="2"/>
        <v>-30139.240000000224</v>
      </c>
      <c r="F45" s="5">
        <f t="shared" si="1"/>
        <v>99.12513355801441</v>
      </c>
    </row>
    <row r="46" spans="1:6" ht="31.5">
      <c r="A46" s="16" t="s">
        <v>76</v>
      </c>
      <c r="B46" s="17" t="s">
        <v>75</v>
      </c>
      <c r="C46" s="15">
        <f>C47</f>
        <v>585997.2</v>
      </c>
      <c r="D46" s="15">
        <f>D47</f>
        <v>338560.4</v>
      </c>
      <c r="E46" s="15">
        <f t="shared" si="2"/>
        <v>-247436.79999999993</v>
      </c>
      <c r="F46" s="15">
        <f t="shared" si="1"/>
        <v>57.77508834513203</v>
      </c>
    </row>
    <row r="47" spans="1:6" ht="31.5" outlineLevel="1">
      <c r="A47" s="4" t="s">
        <v>78</v>
      </c>
      <c r="B47" s="3" t="s">
        <v>77</v>
      </c>
      <c r="C47" s="18">
        <v>585997.2</v>
      </c>
      <c r="D47" s="18">
        <v>338560.4</v>
      </c>
      <c r="E47" s="5">
        <f t="shared" si="2"/>
        <v>-247436.79999999993</v>
      </c>
      <c r="F47" s="5">
        <f t="shared" si="1"/>
        <v>57.77508834513203</v>
      </c>
    </row>
    <row r="48" spans="1:6" ht="15.75">
      <c r="A48" s="16" t="s">
        <v>80</v>
      </c>
      <c r="B48" s="17" t="s">
        <v>79</v>
      </c>
      <c r="C48" s="15">
        <f>C49</f>
        <v>1907365.52</v>
      </c>
      <c r="D48" s="15">
        <f>D49</f>
        <v>2314825.8</v>
      </c>
      <c r="E48" s="15">
        <f t="shared" si="2"/>
        <v>407460.2799999998</v>
      </c>
      <c r="F48" s="15">
        <f t="shared" si="1"/>
        <v>121.36246439015001</v>
      </c>
    </row>
    <row r="49" spans="1:6" ht="31.5" outlineLevel="1">
      <c r="A49" s="4" t="s">
        <v>82</v>
      </c>
      <c r="B49" s="3" t="s">
        <v>81</v>
      </c>
      <c r="C49" s="18">
        <v>1907365.52</v>
      </c>
      <c r="D49" s="18">
        <v>2314825.8</v>
      </c>
      <c r="E49" s="5">
        <f t="shared" si="2"/>
        <v>407460.2799999998</v>
      </c>
      <c r="F49" s="5">
        <f t="shared" si="1"/>
        <v>121.36246439015001</v>
      </c>
    </row>
    <row r="50" spans="1:6" ht="47.25">
      <c r="A50" s="16" t="s">
        <v>84</v>
      </c>
      <c r="B50" s="17" t="s">
        <v>83</v>
      </c>
      <c r="C50" s="15">
        <f>C51</f>
        <v>5056597.9</v>
      </c>
      <c r="D50" s="15">
        <f>D51</f>
        <v>10650775.24</v>
      </c>
      <c r="E50" s="15">
        <f t="shared" si="2"/>
        <v>5594177.34</v>
      </c>
      <c r="F50" s="15">
        <f t="shared" si="1"/>
        <v>210.6312475429379</v>
      </c>
    </row>
    <row r="51" spans="1:6" ht="47.25" outlineLevel="1">
      <c r="A51" s="4" t="s">
        <v>86</v>
      </c>
      <c r="B51" s="3" t="s">
        <v>85</v>
      </c>
      <c r="C51" s="18">
        <v>5056597.9</v>
      </c>
      <c r="D51" s="18">
        <v>10650775.24</v>
      </c>
      <c r="E51" s="5">
        <f t="shared" si="2"/>
        <v>5594177.34</v>
      </c>
      <c r="F51" s="5">
        <f t="shared" si="1"/>
        <v>210.6312475429379</v>
      </c>
    </row>
    <row r="52" spans="1:6" s="9" customFormat="1" ht="26.25" customHeight="1">
      <c r="A52" s="12"/>
      <c r="B52" s="13" t="s">
        <v>87</v>
      </c>
      <c r="C52" s="14">
        <f>C50+C48+C46+C41+C39+C32+C30+C25+C19+C15+C6</f>
        <v>1374362930.4799995</v>
      </c>
      <c r="D52" s="14">
        <f>D50+D48+D46+D41+D39+D32+D30+D25+D19+D15+D6</f>
        <v>1407296778.36</v>
      </c>
      <c r="E52" s="15">
        <f t="shared" si="2"/>
        <v>32933847.880000353</v>
      </c>
      <c r="F52" s="15">
        <f t="shared" si="1"/>
        <v>102.39629919794899</v>
      </c>
    </row>
    <row r="53" spans="1:6" ht="12.75" customHeight="1">
      <c r="A53" s="1"/>
      <c r="B53" s="1"/>
      <c r="C53" s="1"/>
      <c r="D53" s="1"/>
      <c r="E53" s="1"/>
      <c r="F53" s="1"/>
    </row>
    <row r="54" spans="3:4" s="6" customFormat="1" ht="15.75" customHeight="1">
      <c r="C54" s="11"/>
      <c r="D54" s="11"/>
    </row>
    <row r="55" s="6" customFormat="1" ht="15.75" customHeight="1"/>
    <row r="56" s="6" customFormat="1" ht="15.75" customHeight="1">
      <c r="D56" s="11"/>
    </row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</sheetData>
  <sheetProtection/>
  <mergeCells count="2">
    <mergeCell ref="A2:F2"/>
    <mergeCell ref="A3:F3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Полянина Александра Александровна</cp:lastModifiedBy>
  <cp:lastPrinted>2018-04-23T09:23:05Z</cp:lastPrinted>
  <dcterms:created xsi:type="dcterms:W3CDTF">2018-04-23T09:16:16Z</dcterms:created>
  <dcterms:modified xsi:type="dcterms:W3CDTF">2020-08-25T09:31:35Z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