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Отчет МП свод" sheetId="1" r:id="rId1"/>
  </sheets>
  <definedNames>
    <definedName name="_xlnm.Print_Titles" localSheetId="0">'Отчет МП свод'!$2:$4</definedName>
  </definedNames>
  <calcPr fullCalcOnLoad="1"/>
</workbook>
</file>

<file path=xl/sharedStrings.xml><?xml version="1.0" encoding="utf-8"?>
<sst xmlns="http://schemas.openxmlformats.org/spreadsheetml/2006/main" count="447" uniqueCount="150">
  <si>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</si>
  <si>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</si>
  <si>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</si>
  <si>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</si>
  <si>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</si>
  <si>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</si>
  <si>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</si>
  <si>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</si>
  <si>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</si>
  <si>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</si>
  <si>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</si>
  <si>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</si>
  <si>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</si>
  <si>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</si>
  <si>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</si>
  <si>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</si>
  <si>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</si>
  <si>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</si>
  <si>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</si>
  <si>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</si>
  <si>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</si>
  <si>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</si>
  <si>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</si>
  <si>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</si>
  <si>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</si>
  <si>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</si>
  <si>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Т и СВ</t>
  </si>
  <si>
    <t>отдел У и О</t>
  </si>
  <si>
    <t>Объемы и источники финансирования, в руб.коп.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</si>
  <si>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</si>
  <si>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</si>
  <si>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</si>
  <si>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</si>
  <si>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</si>
  <si>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</si>
  <si>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</si>
  <si>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</si>
  <si>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</si>
  <si>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</si>
  <si>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</si>
  <si>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</si>
  <si>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</si>
  <si>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</si>
  <si>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</si>
  <si>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</si>
  <si>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</si>
  <si>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</si>
  <si>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</si>
  <si>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</si>
  <si>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</si>
  <si>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</si>
  <si>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</si>
  <si>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</si>
  <si>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</si>
  <si>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</si>
  <si>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</si>
  <si>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</si>
  <si>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</si>
  <si>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</si>
  <si>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</si>
  <si>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</si>
  <si>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7.1.</t>
  </si>
  <si>
    <t>7.2.</t>
  </si>
  <si>
    <t>7.3.</t>
  </si>
  <si>
    <t>7.4.</t>
  </si>
  <si>
    <t>7.5.</t>
  </si>
  <si>
    <t>7.6.</t>
  </si>
  <si>
    <t>11.1.</t>
  </si>
  <si>
    <t>11.2.</t>
  </si>
  <si>
    <t>11.3.</t>
  </si>
  <si>
    <t>11.4.</t>
  </si>
  <si>
    <t>12.1.</t>
  </si>
  <si>
    <t>12.2.</t>
  </si>
  <si>
    <t>12.3.</t>
  </si>
  <si>
    <t>11.5.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</si>
  <si>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</si>
  <si>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</si>
  <si>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</si>
  <si>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</si>
  <si>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МП "Обеспечение комплексной безопасности населения ЗАТО Александровск» на 2014-2020 год</t>
  </si>
  <si>
    <t>МП «Информационное общество» на 2014-2020 годы</t>
  </si>
  <si>
    <t xml:space="preserve">МП «Повышение качества жизни отдельных категорий граждан ЗАТО Александровск» на 2014-2020 годы </t>
  </si>
  <si>
    <t>МП «Развитие инвестиционной деятельности муниципального образования ЗАТО Александровск» на 2014-2020 годы</t>
  </si>
  <si>
    <t>МП «Эффективное муниципальное управление» на 2014-2020 годы</t>
  </si>
  <si>
    <t>6.8.</t>
  </si>
  <si>
    <t>МП «Обеспечение комфортной среды проживания населения муниципального образования» на 2014-2020 годы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</si>
  <si>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</si>
  <si>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</si>
  <si>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</si>
  <si>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МП «Развитие физической культуры, спорта и молодежной политики» на 2014-2020 годы</t>
  </si>
  <si>
    <t>МП «Развитие образования» на 2014-2020 годы</t>
  </si>
  <si>
    <t>7.7.</t>
  </si>
  <si>
    <t>Кассовый расход за отчетный период, руб. коп.</t>
  </si>
  <si>
    <t>2.4.</t>
  </si>
  <si>
    <t xml:space="preserve">подпрограмма 8 "Развитие современной инфраструктуры системы образования ЗАТО Александровск" </t>
  </si>
  <si>
    <t>подпрограмма 1 "Развитие физической культуры и спорта "</t>
  </si>
  <si>
    <t>подпрограмма 2 "Молодежь ЗАТО Александровск "</t>
  </si>
  <si>
    <t>подпрограмма 3 "Патриотическое воспитание граждан "</t>
  </si>
  <si>
    <t>подпрограмма 1 "Развитие творческого потенциала и организация досуга населения ЗАТО Александровск"</t>
  </si>
  <si>
    <t>подпрограмма 2 "Библиотечное дело ЗАТО Александровск"</t>
  </si>
  <si>
    <t>подпрограмма 3 "Музейное дело ЗАТО Александровск "</t>
  </si>
  <si>
    <t>подпрограмма 4 "Сохранение и реконструкция военно-мемориальных объектов ЗАТО Александровск "</t>
  </si>
  <si>
    <t>подпрограмма 5 " Модернизация учреждений культуры и дополнительного образования в сфере культуры ЗАТО Александровск "</t>
  </si>
  <si>
    <t>подпрограмма 1 "Капитальный ремонт многоквартирных домов ЗАТО Александровск "</t>
  </si>
  <si>
    <t>подпрограмма 2 "Подготовка объектов и систем жизнеобеспечения ЗАТО Александровск к работе в осенне-зимний период "</t>
  </si>
  <si>
    <t>подпрограмма 3 "Обеспечение собираемости платежей населения за оказанные жилищно-коммунальные услуги в ЗАТО Александровск "</t>
  </si>
  <si>
    <t xml:space="preserve">подпрограмма 5 "Управление развитием системы жилищно-коммунального хозяйства ЗАТО Александровск " </t>
  </si>
  <si>
    <t>подпрограмма 6 "Транспортное обслуживание населения  ЗАТО Александровск "</t>
  </si>
  <si>
    <t>подпрограмма 7 "Обеспечение жильем молодых семей в ЗАТО Александровск "</t>
  </si>
  <si>
    <t xml:space="preserve">подпрограмма 1 "Профилактика правонарушений, обеспечение безопасности населения ЗАТО Александровск" </t>
  </si>
  <si>
    <r>
      <t>подпрограмма 2 "Повышение безопасности дорожного движения и снижение дорожно-транспортного травматизма в ЗАТО Александровск"</t>
    </r>
    <r>
      <rPr>
        <sz val="11"/>
        <rFont val="Times New Roman"/>
        <family val="1"/>
      </rPr>
      <t xml:space="preserve">                            </t>
    </r>
  </si>
  <si>
    <t>подпрограмма 3 "Защита населения и территории ЗАТО Александровск от чрезвычайных ситуаций, мероприятия в области гражданской обороны"</t>
  </si>
  <si>
    <t xml:space="preserve">подпрограммы 4 «Профилактика экстремизма и терроризма в ЗАТО Александровск» </t>
  </si>
  <si>
    <t xml:space="preserve">подпрограмма 1 "Управление развитием информационного общества и формированием электронного правительства" </t>
  </si>
  <si>
    <t xml:space="preserve">подпрограмма 2 "Развитие информационного общества и формирование электронного правительства " 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</si>
  <si>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</si>
  <si>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 "</t>
  </si>
  <si>
    <t xml:space="preserve">подпрограмма 1 "Совершенствование финансовой и бюджетной политики" </t>
  </si>
  <si>
    <t xml:space="preserve">подпрограмма 2 "Эффективное управление муниципальным долгом" </t>
  </si>
  <si>
    <t xml:space="preserve">подпрограмма 1 "Обеспечение деятельности администрации ЗАТО Александровск" </t>
  </si>
  <si>
    <t xml:space="preserve">подпрограмма 2 "Обеспечение деятельности управления муниципальной собственностью администрации ЗАТО Александровск" </t>
  </si>
  <si>
    <t xml:space="preserve">подпрограмма 3 "Обеспечение деятельности управления культуры, спорта и молодежной политики администрации ЗАТО Александровск" </t>
  </si>
  <si>
    <t xml:space="preserve">подпрограмма 4 "Архивное дело ЗАТО Александровск" </t>
  </si>
  <si>
    <t xml:space="preserve">подпрограмма 5 "Осуществление муниципальных функций, направленных на повышение эффективности управления муниципальным имуществом" </t>
  </si>
  <si>
    <t>подпрограмма 6 "Обслуживание органов местного самоуправления ЗАТО Александровск"</t>
  </si>
  <si>
    <t xml:space="preserve">подпрограмма 7 "Повышение эффективности управления капитальным строительством и капитальным ремонтом объектов инфраструктуры ЗАТО Александровск" </t>
  </si>
  <si>
    <t xml:space="preserve">подпрограмма 8 "Развитие муниципальной службы ЗАТО Александровск" </t>
  </si>
  <si>
    <t>МП «Энергоэффективность и развитие энергетики»                            на 2014-2016 годы</t>
  </si>
  <si>
    <t xml:space="preserve">подпрограмма 4 "SOS </t>
  </si>
  <si>
    <t>12.4.</t>
  </si>
  <si>
    <t>Сводный отчет по муниципальным программам  ЗАТО Александровск  за 1 полугодие 2017 года</t>
  </si>
  <si>
    <t>Выполнение мероприятия 1.3  запланировано на второе полугодие 2017 года</t>
  </si>
  <si>
    <t>Выполнение мероприятий запланировано на 2 полугодие 2017 года</t>
  </si>
  <si>
    <t>Выполнение мероприятий  запланировано на 2 полугодие 2017 года</t>
  </si>
  <si>
    <t>Мероприятия 1.2 и 1.7 выполняются в течение  2017 года</t>
  </si>
  <si>
    <t xml:space="preserve">По мероприятию 1.2. заключен муниципальный контракт со сроком выполнения работ в сентябре 2017 </t>
  </si>
  <si>
    <t>Выполнение мероприятий будет продолжено во 2 полугодии 2017 года</t>
  </si>
  <si>
    <t>По мероприятию 1.2. проведен электронный аукцион, подписан гражданско-правовой договор  №0849300001717000053-0091143-01 с ООО «СтройСнабЛогистик» на выполнение работ. Срок выполнения работ до 08.08.2017</t>
  </si>
  <si>
    <t xml:space="preserve">подпрограмма 4 "Благоустройство территории муниципального образования ЗАТО Александровск" </t>
  </si>
  <si>
    <t>Мероприятия на 2017 год не запланированы в связи с отсутствием претендентов.</t>
  </si>
  <si>
    <t>Управление финансов</t>
  </si>
  <si>
    <t>Отдел экономического развития</t>
  </si>
  <si>
    <t>Выполнение мероприятий 1.1., 1.2. и 1.6. запланировано на               2 полугодие 2017 года</t>
  </si>
  <si>
    <t>Выполнение мероприятий 1.3-1.6  запланировано на 2 полугодие 2017 года</t>
  </si>
  <si>
    <t xml:space="preserve">По мероприятиям 1.1. и 1.6. оплата за выполненные работы в 1 полугодии 2017 года будет произведена  в июле 2017 года по мере поступления документов.                       Выполнение мероприятий 1.7. и 1.8. запланировано на                          2 полугодие 2017 года                  </t>
  </si>
  <si>
    <t xml:space="preserve">По мероприятию 2.4. заключен муниципальный контракт 25.04.2017 № 320, срок выполнения работ - сентябрь 2017.                                              Выполнение мероприятия 3.1  запланировано на 2 полугодие 2017 года                                    </t>
  </si>
  <si>
    <t>Ведется работа по заключению муниципальных контрактов с управляющими компаниями и АО «МУРМАНЭНЕРГОСБЫТ. Оплата  будет производится по  предоставленным первичным документам.</t>
  </si>
  <si>
    <t xml:space="preserve"> Выполнение мероприятий по Подпрограмме 4 в 2017 году не предусмотрено.</t>
  </si>
  <si>
    <t>Выполнение мероприятий 2.1-2.4  запланировано на 2 полугодие 2017 года. Мероприятия носят заявительный характер.</t>
  </si>
  <si>
    <t>При выполнении мероприятий      1.1-2.5. финансирования не требуется. Показатели результативности выполняются.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</si>
</sst>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.00_ ;\-#,##0.00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vertical="center"/>
    </xf>
    <xf numFmtId="165" fontId="3" fillId="0" borderId="10" xfId="52" applyNumberFormat="1" applyFont="1" applyFill="1" applyBorder="1" applyAlignment="1">
      <alignment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justify"/>
    </xf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9" fillId="0" borderId="11" xfId="0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justify" vertical="center"/>
    </xf>
    <xf numFmtId="0" fontId="3" fillId="0" borderId="19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7"/>
  <sheetViews>
    <sheetView tabSelected="1" zoomScale="69" zoomScaleNormal="69" zoomScalePageLayoutView="0" workbookViewId="0" topLeftCell="A1">
      <pane xSplit="5" ySplit="3" topLeftCell="F278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291" sqref="H291"/>
    </sheetView>
  </sheetViews>
  <sheetFormatPr defaultColWidth="9.125" defaultRowHeight="12.75"/>
  <cols>
    <col min="1" max="1" width="5.625" style="1" customWidth="1"/>
    <col min="2" max="2" width="34.625" style="1" customWidth="1"/>
    <col min="3" max="3" width="16.25390625" style="1" customWidth="1"/>
    <col min="4" max="4" width="15.125" style="1" customWidth="1"/>
    <col min="5" max="6" width="19.25390625" style="1" customWidth="1"/>
    <col min="7" max="7" width="10.625" style="1" customWidth="1"/>
    <col min="8" max="8" width="26.625" style="1" customWidth="1"/>
    <col min="9" max="9" width="14.375" style="1" customWidth="1"/>
    <col min="10" max="10" width="21.00390625" style="1" customWidth="1"/>
    <col min="11" max="11" width="22.875" style="1" customWidth="1"/>
    <col min="12" max="12" width="25.625" style="1" customWidth="1"/>
    <col min="13" max="13" width="20.625" style="1" customWidth="1"/>
    <col min="14" max="14" width="18.125" style="1" customWidth="1"/>
    <col min="15" max="16384" width="9.125" style="1" customWidth="1"/>
  </cols>
  <sheetData>
    <row r="1" spans="1:9" ht="28.5" customHeight="1">
      <c r="A1" s="96" t="s">
        <v>130</v>
      </c>
      <c r="B1" s="96"/>
      <c r="C1" s="96"/>
      <c r="D1" s="96"/>
      <c r="E1" s="96"/>
      <c r="F1" s="96"/>
      <c r="G1" s="96"/>
      <c r="H1" s="96"/>
      <c r="I1" s="29"/>
    </row>
    <row r="2" spans="1:9" ht="29.25" customHeight="1">
      <c r="A2" s="99" t="s">
        <v>0</v>
      </c>
      <c r="B2" s="99" t="s">
        <v>29</v>
      </c>
      <c r="C2" s="99" t="s">
        <v>75</v>
      </c>
      <c r="D2" s="100" t="s">
        <v>28</v>
      </c>
      <c r="E2" s="100"/>
      <c r="F2" s="100"/>
      <c r="G2" s="99" t="s">
        <v>77</v>
      </c>
      <c r="H2" s="99" t="s">
        <v>23</v>
      </c>
      <c r="I2" s="61"/>
    </row>
    <row r="3" spans="1:10" ht="50.25" customHeight="1">
      <c r="A3" s="99"/>
      <c r="B3" s="99"/>
      <c r="C3" s="99"/>
      <c r="D3" s="59" t="s">
        <v>22</v>
      </c>
      <c r="E3" s="59" t="s">
        <v>76</v>
      </c>
      <c r="F3" s="59" t="s">
        <v>92</v>
      </c>
      <c r="G3" s="99"/>
      <c r="H3" s="99"/>
      <c r="I3" s="61"/>
      <c r="J3" s="3"/>
    </row>
    <row r="4" spans="1:9" ht="16.5" thickBot="1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30"/>
    </row>
    <row r="5" spans="1:9" ht="15.75">
      <c r="A5" s="101" t="s">
        <v>1</v>
      </c>
      <c r="B5" s="90" t="s">
        <v>78</v>
      </c>
      <c r="C5" s="81" t="s">
        <v>140</v>
      </c>
      <c r="D5" s="60" t="s">
        <v>20</v>
      </c>
      <c r="E5" s="22">
        <f>SUM(E6:E9)</f>
        <v>22544808.990000002</v>
      </c>
      <c r="F5" s="22">
        <f>SUM(F6:F9)</f>
        <v>9489071.469999999</v>
      </c>
      <c r="G5" s="23">
        <f>F5/E5*100</f>
        <v>42.08982863509281</v>
      </c>
      <c r="H5" s="97"/>
      <c r="I5" s="31"/>
    </row>
    <row r="6" spans="1:9" ht="15.75">
      <c r="A6" s="102"/>
      <c r="B6" s="91"/>
      <c r="C6" s="82"/>
      <c r="D6" s="57" t="s">
        <v>17</v>
      </c>
      <c r="E6" s="20">
        <f aca="true" t="shared" si="0" ref="E6:F9">E11+E16</f>
        <v>22544808.990000002</v>
      </c>
      <c r="F6" s="20">
        <f t="shared" si="0"/>
        <v>9489071.469999999</v>
      </c>
      <c r="G6" s="21">
        <f>F6/E6*100</f>
        <v>42.08982863509281</v>
      </c>
      <c r="H6" s="98"/>
      <c r="I6" s="31"/>
    </row>
    <row r="7" spans="1:9" ht="15.75">
      <c r="A7" s="102"/>
      <c r="B7" s="91"/>
      <c r="C7" s="82"/>
      <c r="D7" s="57" t="s">
        <v>18</v>
      </c>
      <c r="E7" s="20">
        <f t="shared" si="0"/>
        <v>0</v>
      </c>
      <c r="F7" s="20">
        <f t="shared" si="0"/>
        <v>0</v>
      </c>
      <c r="G7" s="21">
        <v>0</v>
      </c>
      <c r="H7" s="98"/>
      <c r="I7" s="31"/>
    </row>
    <row r="8" spans="1:9" ht="15.75">
      <c r="A8" s="102"/>
      <c r="B8" s="91"/>
      <c r="C8" s="82"/>
      <c r="D8" s="57" t="s">
        <v>19</v>
      </c>
      <c r="E8" s="20">
        <f t="shared" si="0"/>
        <v>0</v>
      </c>
      <c r="F8" s="20">
        <f t="shared" si="0"/>
        <v>0</v>
      </c>
      <c r="G8" s="21">
        <v>0</v>
      </c>
      <c r="H8" s="98"/>
      <c r="I8" s="31"/>
    </row>
    <row r="9" spans="1:9" ht="15.75">
      <c r="A9" s="102"/>
      <c r="B9" s="91"/>
      <c r="C9" s="82"/>
      <c r="D9" s="57" t="s">
        <v>21</v>
      </c>
      <c r="E9" s="20">
        <f>E14+E19</f>
        <v>0</v>
      </c>
      <c r="F9" s="20">
        <f t="shared" si="0"/>
        <v>0</v>
      </c>
      <c r="G9" s="21">
        <v>0</v>
      </c>
      <c r="H9" s="98"/>
      <c r="I9" s="31"/>
    </row>
    <row r="10" spans="1:9" ht="15.75">
      <c r="A10" s="68" t="s">
        <v>32</v>
      </c>
      <c r="B10" s="74" t="s">
        <v>117</v>
      </c>
      <c r="C10" s="24"/>
      <c r="D10" s="57" t="s">
        <v>20</v>
      </c>
      <c r="E10" s="20">
        <f>SUM(E11:E14)</f>
        <v>10743162</v>
      </c>
      <c r="F10" s="20">
        <f>SUM(F11:F14)</f>
        <v>5424163.13</v>
      </c>
      <c r="G10" s="21">
        <f>F10/E10*100</f>
        <v>50.48944742711689</v>
      </c>
      <c r="H10" s="77"/>
      <c r="I10" s="28"/>
    </row>
    <row r="11" spans="1:9" ht="15.75">
      <c r="A11" s="69"/>
      <c r="B11" s="74"/>
      <c r="C11" s="24"/>
      <c r="D11" s="24" t="s">
        <v>17</v>
      </c>
      <c r="E11" s="25">
        <v>10743162</v>
      </c>
      <c r="F11" s="25">
        <v>5424163.13</v>
      </c>
      <c r="G11" s="19">
        <f>F11/E11*100</f>
        <v>50.48944742711689</v>
      </c>
      <c r="H11" s="77"/>
      <c r="I11" s="28"/>
    </row>
    <row r="12" spans="1:9" ht="15.75">
      <c r="A12" s="69"/>
      <c r="B12" s="74"/>
      <c r="C12" s="24"/>
      <c r="D12" s="24" t="s">
        <v>18</v>
      </c>
      <c r="E12" s="25">
        <v>0</v>
      </c>
      <c r="F12" s="25">
        <v>0</v>
      </c>
      <c r="G12" s="19">
        <v>0</v>
      </c>
      <c r="H12" s="77"/>
      <c r="I12" s="28"/>
    </row>
    <row r="13" spans="1:9" ht="15.75">
      <c r="A13" s="69"/>
      <c r="B13" s="74"/>
      <c r="C13" s="24"/>
      <c r="D13" s="24" t="s">
        <v>19</v>
      </c>
      <c r="E13" s="25">
        <v>0</v>
      </c>
      <c r="F13" s="25">
        <v>0</v>
      </c>
      <c r="G13" s="19">
        <v>0</v>
      </c>
      <c r="H13" s="77"/>
      <c r="I13" s="28"/>
    </row>
    <row r="14" spans="1:9" ht="15.75">
      <c r="A14" s="70"/>
      <c r="B14" s="74"/>
      <c r="C14" s="24"/>
      <c r="D14" s="24" t="s">
        <v>21</v>
      </c>
      <c r="E14" s="25">
        <v>0</v>
      </c>
      <c r="F14" s="25">
        <v>0</v>
      </c>
      <c r="G14" s="19">
        <v>0</v>
      </c>
      <c r="H14" s="77"/>
      <c r="I14" s="28"/>
    </row>
    <row r="15" spans="1:9" ht="15.75">
      <c r="A15" s="68" t="s">
        <v>33</v>
      </c>
      <c r="B15" s="74" t="s">
        <v>118</v>
      </c>
      <c r="C15" s="24"/>
      <c r="D15" s="57" t="s">
        <v>20</v>
      </c>
      <c r="E15" s="20">
        <f>SUM(E16:E19)</f>
        <v>11801646.99</v>
      </c>
      <c r="F15" s="20">
        <f>SUM(F16:F19)</f>
        <v>4064908.34</v>
      </c>
      <c r="G15" s="21">
        <f>F15/E15*100</f>
        <v>34.44356828707346</v>
      </c>
      <c r="H15" s="73" t="s">
        <v>133</v>
      </c>
      <c r="I15" s="61"/>
    </row>
    <row r="16" spans="1:9" ht="15.75">
      <c r="A16" s="69"/>
      <c r="B16" s="74"/>
      <c r="C16" s="24"/>
      <c r="D16" s="24" t="s">
        <v>17</v>
      </c>
      <c r="E16" s="25">
        <v>11801646.99</v>
      </c>
      <c r="F16" s="25">
        <v>4064908.34</v>
      </c>
      <c r="G16" s="19">
        <f>F16/E16*100</f>
        <v>34.44356828707346</v>
      </c>
      <c r="H16" s="73"/>
      <c r="I16" s="61"/>
    </row>
    <row r="17" spans="1:9" ht="15.75">
      <c r="A17" s="69"/>
      <c r="B17" s="74"/>
      <c r="C17" s="24"/>
      <c r="D17" s="24" t="s">
        <v>18</v>
      </c>
      <c r="E17" s="25">
        <v>0</v>
      </c>
      <c r="F17" s="25">
        <v>0</v>
      </c>
      <c r="G17" s="19">
        <v>0</v>
      </c>
      <c r="H17" s="73"/>
      <c r="I17" s="61"/>
    </row>
    <row r="18" spans="1:11" ht="15.75">
      <c r="A18" s="69"/>
      <c r="B18" s="74"/>
      <c r="C18" s="24"/>
      <c r="D18" s="24" t="s">
        <v>19</v>
      </c>
      <c r="E18" s="25">
        <v>0</v>
      </c>
      <c r="F18" s="25">
        <v>0</v>
      </c>
      <c r="G18" s="19">
        <v>0</v>
      </c>
      <c r="H18" s="73"/>
      <c r="I18" s="61"/>
      <c r="K18" s="2"/>
    </row>
    <row r="19" spans="1:9" ht="16.5" thickBot="1">
      <c r="A19" s="71"/>
      <c r="B19" s="80"/>
      <c r="C19" s="53"/>
      <c r="D19" s="53" t="s">
        <v>21</v>
      </c>
      <c r="E19" s="54">
        <v>0</v>
      </c>
      <c r="F19" s="54">
        <v>0</v>
      </c>
      <c r="G19" s="55">
        <v>0</v>
      </c>
      <c r="H19" s="76"/>
      <c r="I19" s="61"/>
    </row>
    <row r="20" spans="1:9" ht="20.25" customHeight="1">
      <c r="A20" s="92" t="s">
        <v>2</v>
      </c>
      <c r="B20" s="120" t="s">
        <v>79</v>
      </c>
      <c r="C20" s="117" t="s">
        <v>141</v>
      </c>
      <c r="D20" s="60" t="s">
        <v>20</v>
      </c>
      <c r="E20" s="22">
        <f>SUM(E21:E24)</f>
        <v>46090298.42</v>
      </c>
      <c r="F20" s="22">
        <f>SUM(F21:F24)</f>
        <v>19699288.720000003</v>
      </c>
      <c r="G20" s="23">
        <f>F20/E20*100</f>
        <v>42.74064042825089</v>
      </c>
      <c r="H20" s="105"/>
      <c r="I20" s="32"/>
    </row>
    <row r="21" spans="1:9" ht="20.25" customHeight="1">
      <c r="A21" s="93"/>
      <c r="B21" s="121"/>
      <c r="C21" s="118"/>
      <c r="D21" s="57" t="s">
        <v>17</v>
      </c>
      <c r="E21" s="20">
        <f>E26+E31+E36+E41</f>
        <v>46078298.42</v>
      </c>
      <c r="F21" s="20">
        <f>F26+F31+F36+F41</f>
        <v>19699288.720000003</v>
      </c>
      <c r="G21" s="21">
        <f>F21/E21*100</f>
        <v>42.75177121438505</v>
      </c>
      <c r="H21" s="106"/>
      <c r="I21" s="32"/>
    </row>
    <row r="22" spans="1:9" ht="20.25" customHeight="1">
      <c r="A22" s="93"/>
      <c r="B22" s="121"/>
      <c r="C22" s="118"/>
      <c r="D22" s="57" t="s">
        <v>18</v>
      </c>
      <c r="E22" s="20">
        <f aca="true" t="shared" si="1" ref="E22:F24">E27+E32+E37+E42</f>
        <v>0</v>
      </c>
      <c r="F22" s="20">
        <f t="shared" si="1"/>
        <v>0</v>
      </c>
      <c r="G22" s="21">
        <v>0</v>
      </c>
      <c r="H22" s="106"/>
      <c r="I22" s="32"/>
    </row>
    <row r="23" spans="1:9" ht="20.25" customHeight="1">
      <c r="A23" s="93"/>
      <c r="B23" s="121"/>
      <c r="C23" s="118"/>
      <c r="D23" s="57" t="s">
        <v>19</v>
      </c>
      <c r="E23" s="20">
        <f t="shared" si="1"/>
        <v>0</v>
      </c>
      <c r="F23" s="20">
        <f t="shared" si="1"/>
        <v>0</v>
      </c>
      <c r="G23" s="21">
        <v>0</v>
      </c>
      <c r="H23" s="106"/>
      <c r="I23" s="32"/>
    </row>
    <row r="24" spans="1:9" ht="20.25" customHeight="1">
      <c r="A24" s="94"/>
      <c r="B24" s="122"/>
      <c r="C24" s="119"/>
      <c r="D24" s="57" t="s">
        <v>21</v>
      </c>
      <c r="E24" s="20">
        <f t="shared" si="1"/>
        <v>12000</v>
      </c>
      <c r="F24" s="20">
        <f t="shared" si="1"/>
        <v>0</v>
      </c>
      <c r="G24" s="21">
        <v>0</v>
      </c>
      <c r="H24" s="107"/>
      <c r="I24" s="32"/>
    </row>
    <row r="25" spans="1:9" ht="17.25" customHeight="1">
      <c r="A25" s="115" t="s">
        <v>34</v>
      </c>
      <c r="B25" s="74" t="s">
        <v>109</v>
      </c>
      <c r="C25" s="24"/>
      <c r="D25" s="57" t="s">
        <v>20</v>
      </c>
      <c r="E25" s="20">
        <f>SUM(E26:E29)</f>
        <v>2601627.59</v>
      </c>
      <c r="F25" s="20">
        <f>SUM(F26:F29)</f>
        <v>231173.92</v>
      </c>
      <c r="G25" s="21">
        <f>F25/E25*100</f>
        <v>8.885742174959024</v>
      </c>
      <c r="H25" s="73" t="s">
        <v>142</v>
      </c>
      <c r="I25" s="61"/>
    </row>
    <row r="26" spans="1:9" ht="17.25" customHeight="1">
      <c r="A26" s="115"/>
      <c r="B26" s="74"/>
      <c r="C26" s="24"/>
      <c r="D26" s="24" t="s">
        <v>17</v>
      </c>
      <c r="E26" s="25">
        <v>2601627.59</v>
      </c>
      <c r="F26" s="25">
        <v>231173.92</v>
      </c>
      <c r="G26" s="19">
        <f>F26/E26*100</f>
        <v>8.885742174959024</v>
      </c>
      <c r="H26" s="73"/>
      <c r="I26" s="61"/>
    </row>
    <row r="27" spans="1:9" ht="17.25" customHeight="1">
      <c r="A27" s="115"/>
      <c r="B27" s="74"/>
      <c r="C27" s="24"/>
      <c r="D27" s="24" t="s">
        <v>18</v>
      </c>
      <c r="E27" s="25">
        <v>0</v>
      </c>
      <c r="F27" s="25">
        <v>0</v>
      </c>
      <c r="G27" s="19">
        <v>0</v>
      </c>
      <c r="H27" s="73"/>
      <c r="I27" s="61"/>
    </row>
    <row r="28" spans="1:9" ht="17.25" customHeight="1">
      <c r="A28" s="115"/>
      <c r="B28" s="74"/>
      <c r="C28" s="24"/>
      <c r="D28" s="24" t="s">
        <v>19</v>
      </c>
      <c r="E28" s="25">
        <v>0</v>
      </c>
      <c r="F28" s="25">
        <v>0</v>
      </c>
      <c r="G28" s="19">
        <v>0</v>
      </c>
      <c r="H28" s="73"/>
      <c r="I28" s="61"/>
    </row>
    <row r="29" spans="1:9" ht="17.25" customHeight="1">
      <c r="A29" s="115"/>
      <c r="B29" s="74"/>
      <c r="C29" s="24"/>
      <c r="D29" s="24" t="s">
        <v>21</v>
      </c>
      <c r="E29" s="25">
        <v>0</v>
      </c>
      <c r="F29" s="25">
        <v>0</v>
      </c>
      <c r="G29" s="19">
        <v>0</v>
      </c>
      <c r="H29" s="73"/>
      <c r="I29" s="61"/>
    </row>
    <row r="30" spans="1:9" ht="15.75">
      <c r="A30" s="70" t="s">
        <v>35</v>
      </c>
      <c r="B30" s="89" t="s">
        <v>110</v>
      </c>
      <c r="C30" s="64"/>
      <c r="D30" s="58" t="s">
        <v>20</v>
      </c>
      <c r="E30" s="62">
        <f>SUM(E31:E34)</f>
        <v>1998835.82</v>
      </c>
      <c r="F30" s="62">
        <f>SUM(F31:F34)</f>
        <v>0</v>
      </c>
      <c r="G30" s="63">
        <f>F30/E30*100</f>
        <v>0</v>
      </c>
      <c r="H30" s="103" t="s">
        <v>143</v>
      </c>
      <c r="I30" s="61"/>
    </row>
    <row r="31" spans="1:9" ht="15.75">
      <c r="A31" s="115"/>
      <c r="B31" s="74"/>
      <c r="C31" s="24"/>
      <c r="D31" s="24" t="s">
        <v>17</v>
      </c>
      <c r="E31" s="25">
        <v>1986835.82</v>
      </c>
      <c r="F31" s="25">
        <v>0</v>
      </c>
      <c r="G31" s="19">
        <v>0</v>
      </c>
      <c r="H31" s="73"/>
      <c r="I31" s="61"/>
    </row>
    <row r="32" spans="1:9" ht="15.75">
      <c r="A32" s="115"/>
      <c r="B32" s="74"/>
      <c r="C32" s="24"/>
      <c r="D32" s="24" t="s">
        <v>18</v>
      </c>
      <c r="E32" s="25">
        <v>0</v>
      </c>
      <c r="F32" s="25">
        <v>0</v>
      </c>
      <c r="G32" s="19">
        <v>0</v>
      </c>
      <c r="H32" s="73"/>
      <c r="I32" s="61"/>
    </row>
    <row r="33" spans="1:9" ht="15.75">
      <c r="A33" s="115"/>
      <c r="B33" s="74"/>
      <c r="C33" s="24"/>
      <c r="D33" s="24" t="s">
        <v>19</v>
      </c>
      <c r="E33" s="25">
        <v>0</v>
      </c>
      <c r="F33" s="25">
        <v>0</v>
      </c>
      <c r="G33" s="19">
        <v>0</v>
      </c>
      <c r="H33" s="73"/>
      <c r="I33" s="61"/>
    </row>
    <row r="34" spans="1:9" ht="15.75">
      <c r="A34" s="115"/>
      <c r="B34" s="74"/>
      <c r="C34" s="24"/>
      <c r="D34" s="24" t="s">
        <v>21</v>
      </c>
      <c r="E34" s="25">
        <v>12000</v>
      </c>
      <c r="F34" s="25">
        <v>0</v>
      </c>
      <c r="G34" s="19">
        <f>F34/E34*100</f>
        <v>0</v>
      </c>
      <c r="H34" s="73"/>
      <c r="I34" s="61"/>
    </row>
    <row r="35" spans="1:13" ht="19.5" customHeight="1">
      <c r="A35" s="102" t="s">
        <v>36</v>
      </c>
      <c r="B35" s="74" t="s">
        <v>111</v>
      </c>
      <c r="C35" s="24"/>
      <c r="D35" s="57" t="s">
        <v>20</v>
      </c>
      <c r="E35" s="20">
        <f>SUM(E36:E39)</f>
        <v>41202835.01</v>
      </c>
      <c r="F35" s="20">
        <f>SUM(F36:F39)</f>
        <v>19468114.8</v>
      </c>
      <c r="G35" s="21">
        <f>F35/E35*100</f>
        <v>47.249454546695766</v>
      </c>
      <c r="H35" s="73" t="s">
        <v>144</v>
      </c>
      <c r="I35" s="32"/>
      <c r="M35" s="33"/>
    </row>
    <row r="36" spans="1:13" ht="19.5" customHeight="1">
      <c r="A36" s="102"/>
      <c r="B36" s="74"/>
      <c r="C36" s="24"/>
      <c r="D36" s="24" t="s">
        <v>17</v>
      </c>
      <c r="E36" s="25">
        <v>41202835.01</v>
      </c>
      <c r="F36" s="25">
        <v>19468114.8</v>
      </c>
      <c r="G36" s="19">
        <f>F36/E36*100</f>
        <v>47.249454546695766</v>
      </c>
      <c r="H36" s="73"/>
      <c r="I36" s="32"/>
      <c r="L36" s="33"/>
      <c r="M36" s="34"/>
    </row>
    <row r="37" spans="1:9" ht="19.5" customHeight="1">
      <c r="A37" s="102"/>
      <c r="B37" s="74"/>
      <c r="C37" s="24"/>
      <c r="D37" s="24" t="s">
        <v>18</v>
      </c>
      <c r="E37" s="25">
        <v>0</v>
      </c>
      <c r="F37" s="25">
        <v>0</v>
      </c>
      <c r="G37" s="19">
        <v>0</v>
      </c>
      <c r="H37" s="73"/>
      <c r="I37" s="32"/>
    </row>
    <row r="38" spans="1:9" ht="19.5" customHeight="1">
      <c r="A38" s="102"/>
      <c r="B38" s="74"/>
      <c r="C38" s="24"/>
      <c r="D38" s="24" t="s">
        <v>19</v>
      </c>
      <c r="E38" s="25">
        <v>0</v>
      </c>
      <c r="F38" s="25">
        <v>0</v>
      </c>
      <c r="G38" s="19">
        <v>0</v>
      </c>
      <c r="H38" s="73"/>
      <c r="I38" s="32"/>
    </row>
    <row r="39" spans="1:9" ht="39" customHeight="1">
      <c r="A39" s="102"/>
      <c r="B39" s="74"/>
      <c r="C39" s="24"/>
      <c r="D39" s="24" t="s">
        <v>21</v>
      </c>
      <c r="E39" s="25">
        <v>0</v>
      </c>
      <c r="F39" s="25">
        <v>0</v>
      </c>
      <c r="G39" s="19">
        <v>0</v>
      </c>
      <c r="H39" s="73"/>
      <c r="I39" s="32"/>
    </row>
    <row r="40" spans="1:9" ht="15.75">
      <c r="A40" s="102" t="s">
        <v>93</v>
      </c>
      <c r="B40" s="74" t="s">
        <v>112</v>
      </c>
      <c r="C40" s="24"/>
      <c r="D40" s="57" t="s">
        <v>20</v>
      </c>
      <c r="E40" s="20">
        <f>SUM(E41:E44)</f>
        <v>287000</v>
      </c>
      <c r="F40" s="20">
        <f>SUM(F41:F44)</f>
        <v>0</v>
      </c>
      <c r="G40" s="21">
        <f>F40/E40*100</f>
        <v>0</v>
      </c>
      <c r="H40" s="73" t="s">
        <v>131</v>
      </c>
      <c r="I40" s="61"/>
    </row>
    <row r="41" spans="1:9" ht="15.75">
      <c r="A41" s="102"/>
      <c r="B41" s="74"/>
      <c r="C41" s="24"/>
      <c r="D41" s="24" t="s">
        <v>17</v>
      </c>
      <c r="E41" s="25">
        <v>287000</v>
      </c>
      <c r="F41" s="25">
        <v>0</v>
      </c>
      <c r="G41" s="19">
        <f>F41/E41*100</f>
        <v>0</v>
      </c>
      <c r="H41" s="73"/>
      <c r="I41" s="61"/>
    </row>
    <row r="42" spans="1:9" ht="15.75">
      <c r="A42" s="102"/>
      <c r="B42" s="74"/>
      <c r="C42" s="24"/>
      <c r="D42" s="24" t="s">
        <v>18</v>
      </c>
      <c r="E42" s="25">
        <v>0</v>
      </c>
      <c r="F42" s="25">
        <v>0</v>
      </c>
      <c r="G42" s="19">
        <v>0</v>
      </c>
      <c r="H42" s="73"/>
      <c r="I42" s="61"/>
    </row>
    <row r="43" spans="1:9" ht="15.75">
      <c r="A43" s="102"/>
      <c r="B43" s="74"/>
      <c r="C43" s="24"/>
      <c r="D43" s="24" t="s">
        <v>19</v>
      </c>
      <c r="E43" s="25">
        <v>0</v>
      </c>
      <c r="F43" s="25">
        <v>0</v>
      </c>
      <c r="G43" s="19">
        <v>0</v>
      </c>
      <c r="H43" s="73"/>
      <c r="I43" s="61"/>
    </row>
    <row r="44" spans="1:9" ht="16.5" thickBot="1">
      <c r="A44" s="104"/>
      <c r="B44" s="80"/>
      <c r="C44" s="53"/>
      <c r="D44" s="53" t="s">
        <v>21</v>
      </c>
      <c r="E44" s="54">
        <v>0</v>
      </c>
      <c r="F44" s="54">
        <v>0</v>
      </c>
      <c r="G44" s="55">
        <v>0</v>
      </c>
      <c r="H44" s="76"/>
      <c r="I44" s="61"/>
    </row>
    <row r="45" spans="1:11" ht="15.75">
      <c r="A45" s="101" t="s">
        <v>3</v>
      </c>
      <c r="B45" s="90" t="s">
        <v>82</v>
      </c>
      <c r="C45" s="81" t="s">
        <v>24</v>
      </c>
      <c r="D45" s="60" t="s">
        <v>20</v>
      </c>
      <c r="E45" s="22">
        <f>SUM(E46:E49)</f>
        <v>198000</v>
      </c>
      <c r="F45" s="22">
        <f>SUM(F46:F49)</f>
        <v>50500</v>
      </c>
      <c r="G45" s="23">
        <f aca="true" t="shared" si="2" ref="G45:G57">F45/E45*100</f>
        <v>25.5050505050505</v>
      </c>
      <c r="H45" s="84" t="s">
        <v>145</v>
      </c>
      <c r="I45" s="61"/>
      <c r="K45" s="17"/>
    </row>
    <row r="46" spans="1:9" ht="15.75">
      <c r="A46" s="102"/>
      <c r="B46" s="91"/>
      <c r="C46" s="82"/>
      <c r="D46" s="57" t="s">
        <v>17</v>
      </c>
      <c r="E46" s="20">
        <v>198000</v>
      </c>
      <c r="F46" s="20">
        <v>50500</v>
      </c>
      <c r="G46" s="21">
        <f t="shared" si="2"/>
        <v>25.5050505050505</v>
      </c>
      <c r="H46" s="73"/>
      <c r="I46" s="61"/>
    </row>
    <row r="47" spans="1:9" ht="30" customHeight="1">
      <c r="A47" s="102"/>
      <c r="B47" s="91"/>
      <c r="C47" s="82"/>
      <c r="D47" s="57" t="s">
        <v>18</v>
      </c>
      <c r="E47" s="20">
        <v>0</v>
      </c>
      <c r="F47" s="20">
        <v>0</v>
      </c>
      <c r="G47" s="21">
        <v>0</v>
      </c>
      <c r="H47" s="73"/>
      <c r="I47" s="61"/>
    </row>
    <row r="48" spans="1:9" ht="30" customHeight="1">
      <c r="A48" s="102"/>
      <c r="B48" s="91"/>
      <c r="C48" s="82"/>
      <c r="D48" s="57" t="s">
        <v>19</v>
      </c>
      <c r="E48" s="20">
        <v>0</v>
      </c>
      <c r="F48" s="20">
        <v>0</v>
      </c>
      <c r="G48" s="21">
        <v>0</v>
      </c>
      <c r="H48" s="73"/>
      <c r="I48" s="61"/>
    </row>
    <row r="49" spans="1:9" ht="21" customHeight="1" thickBot="1">
      <c r="A49" s="104"/>
      <c r="B49" s="95"/>
      <c r="C49" s="83"/>
      <c r="D49" s="65" t="s">
        <v>21</v>
      </c>
      <c r="E49" s="66">
        <v>0</v>
      </c>
      <c r="F49" s="66">
        <v>0</v>
      </c>
      <c r="G49" s="67">
        <v>0</v>
      </c>
      <c r="H49" s="76"/>
      <c r="I49" s="61"/>
    </row>
    <row r="50" spans="1:9" ht="15.75">
      <c r="A50" s="101" t="s">
        <v>4</v>
      </c>
      <c r="B50" s="90" t="s">
        <v>81</v>
      </c>
      <c r="C50" s="81" t="s">
        <v>26</v>
      </c>
      <c r="D50" s="60" t="s">
        <v>20</v>
      </c>
      <c r="E50" s="22">
        <f>SUM(E51:E54)</f>
        <v>928720.79</v>
      </c>
      <c r="F50" s="22">
        <f>SUM(F51:F54)</f>
        <v>102540.59</v>
      </c>
      <c r="G50" s="23">
        <f t="shared" si="2"/>
        <v>11.041056806750282</v>
      </c>
      <c r="H50" s="84" t="s">
        <v>134</v>
      </c>
      <c r="I50" s="61"/>
    </row>
    <row r="51" spans="1:9" ht="15.75">
      <c r="A51" s="102"/>
      <c r="B51" s="91"/>
      <c r="C51" s="82"/>
      <c r="D51" s="57" t="s">
        <v>17</v>
      </c>
      <c r="E51" s="20">
        <v>928720.79</v>
      </c>
      <c r="F51" s="20">
        <v>102540.59</v>
      </c>
      <c r="G51" s="21">
        <f t="shared" si="2"/>
        <v>11.041056806750282</v>
      </c>
      <c r="H51" s="73"/>
      <c r="I51" s="61"/>
    </row>
    <row r="52" spans="1:9" ht="15.75">
      <c r="A52" s="102"/>
      <c r="B52" s="91"/>
      <c r="C52" s="82"/>
      <c r="D52" s="57" t="s">
        <v>18</v>
      </c>
      <c r="E52" s="20">
        <v>0</v>
      </c>
      <c r="F52" s="20">
        <v>0</v>
      </c>
      <c r="G52" s="21">
        <v>0</v>
      </c>
      <c r="H52" s="73"/>
      <c r="I52" s="61"/>
    </row>
    <row r="53" spans="1:9" ht="15.75">
      <c r="A53" s="102"/>
      <c r="B53" s="91"/>
      <c r="C53" s="82"/>
      <c r="D53" s="57" t="s">
        <v>19</v>
      </c>
      <c r="E53" s="20">
        <v>0</v>
      </c>
      <c r="F53" s="20">
        <v>0</v>
      </c>
      <c r="G53" s="21">
        <v>0</v>
      </c>
      <c r="H53" s="73"/>
      <c r="I53" s="61"/>
    </row>
    <row r="54" spans="1:9" ht="16.5" thickBot="1">
      <c r="A54" s="104"/>
      <c r="B54" s="95"/>
      <c r="C54" s="83"/>
      <c r="D54" s="65" t="s">
        <v>21</v>
      </c>
      <c r="E54" s="66">
        <v>0</v>
      </c>
      <c r="F54" s="66">
        <v>0</v>
      </c>
      <c r="G54" s="67">
        <v>0</v>
      </c>
      <c r="H54" s="76"/>
      <c r="I54" s="61"/>
    </row>
    <row r="55" spans="1:9" ht="15.75">
      <c r="A55" s="101" t="s">
        <v>5</v>
      </c>
      <c r="B55" s="90" t="s">
        <v>80</v>
      </c>
      <c r="C55" s="81" t="s">
        <v>27</v>
      </c>
      <c r="D55" s="60" t="s">
        <v>20</v>
      </c>
      <c r="E55" s="22">
        <f>SUM(E56:E59)</f>
        <v>47450267.95</v>
      </c>
      <c r="F55" s="22">
        <f>SUM(F56:F59)</f>
        <v>22108565.369999997</v>
      </c>
      <c r="G55" s="23">
        <f>F55/E55*100</f>
        <v>46.593130713817175</v>
      </c>
      <c r="H55" s="86"/>
      <c r="I55" s="35"/>
    </row>
    <row r="56" spans="1:11" ht="15.75">
      <c r="A56" s="102"/>
      <c r="B56" s="91"/>
      <c r="C56" s="82"/>
      <c r="D56" s="57" t="s">
        <v>17</v>
      </c>
      <c r="E56" s="20">
        <f aca="true" t="shared" si="3" ref="E56:F59">E61+E66+E71+E76</f>
        <v>47437225.95</v>
      </c>
      <c r="F56" s="20">
        <f t="shared" si="3"/>
        <v>22100096.009999998</v>
      </c>
      <c r="G56" s="21">
        <f t="shared" si="2"/>
        <v>46.58808681876558</v>
      </c>
      <c r="H56" s="108"/>
      <c r="I56" s="36"/>
      <c r="K56" s="4"/>
    </row>
    <row r="57" spans="1:9" ht="15.75">
      <c r="A57" s="102"/>
      <c r="B57" s="91"/>
      <c r="C57" s="82"/>
      <c r="D57" s="57" t="s">
        <v>18</v>
      </c>
      <c r="E57" s="20">
        <f t="shared" si="3"/>
        <v>13042</v>
      </c>
      <c r="F57" s="20">
        <f t="shared" si="3"/>
        <v>8469.36</v>
      </c>
      <c r="G57" s="21">
        <f t="shared" si="2"/>
        <v>64.93911976690691</v>
      </c>
      <c r="H57" s="108"/>
      <c r="I57" s="36"/>
    </row>
    <row r="58" spans="1:9" ht="15.75">
      <c r="A58" s="102"/>
      <c r="B58" s="91"/>
      <c r="C58" s="82"/>
      <c r="D58" s="57" t="s">
        <v>19</v>
      </c>
      <c r="E58" s="20">
        <f t="shared" si="3"/>
        <v>0</v>
      </c>
      <c r="F58" s="20">
        <f t="shared" si="3"/>
        <v>0</v>
      </c>
      <c r="G58" s="21">
        <v>0</v>
      </c>
      <c r="H58" s="108"/>
      <c r="I58" s="36"/>
    </row>
    <row r="59" spans="1:9" ht="15.75">
      <c r="A59" s="102"/>
      <c r="B59" s="91"/>
      <c r="C59" s="82"/>
      <c r="D59" s="57" t="s">
        <v>21</v>
      </c>
      <c r="E59" s="20">
        <f t="shared" si="3"/>
        <v>0</v>
      </c>
      <c r="F59" s="20">
        <f t="shared" si="3"/>
        <v>0</v>
      </c>
      <c r="G59" s="21">
        <v>0</v>
      </c>
      <c r="H59" s="108"/>
      <c r="I59" s="36"/>
    </row>
    <row r="60" spans="1:9" ht="15.75">
      <c r="A60" s="68" t="s">
        <v>37</v>
      </c>
      <c r="B60" s="74" t="s">
        <v>113</v>
      </c>
      <c r="C60" s="24"/>
      <c r="D60" s="57" t="s">
        <v>20</v>
      </c>
      <c r="E60" s="20">
        <f>SUM(E61:E64)</f>
        <v>10222143.87</v>
      </c>
      <c r="F60" s="20">
        <f>SUM(F61:F64)</f>
        <v>5092326.22</v>
      </c>
      <c r="G60" s="21">
        <f>F60/E60*100</f>
        <v>49.816616599820954</v>
      </c>
      <c r="H60" s="77"/>
      <c r="I60" s="28"/>
    </row>
    <row r="61" spans="1:9" ht="15.75">
      <c r="A61" s="69"/>
      <c r="B61" s="74"/>
      <c r="C61" s="24"/>
      <c r="D61" s="24" t="s">
        <v>17</v>
      </c>
      <c r="E61" s="25">
        <v>10222143.87</v>
      </c>
      <c r="F61" s="25">
        <v>5092326.22</v>
      </c>
      <c r="G61" s="19">
        <f>F61/E61*100</f>
        <v>49.816616599820954</v>
      </c>
      <c r="H61" s="77"/>
      <c r="I61" s="28"/>
    </row>
    <row r="62" spans="1:9" ht="15.75">
      <c r="A62" s="69"/>
      <c r="B62" s="74"/>
      <c r="C62" s="24"/>
      <c r="D62" s="24" t="s">
        <v>18</v>
      </c>
      <c r="E62" s="25">
        <v>0</v>
      </c>
      <c r="F62" s="25">
        <v>0</v>
      </c>
      <c r="G62" s="19">
        <v>0</v>
      </c>
      <c r="H62" s="77"/>
      <c r="I62" s="28"/>
    </row>
    <row r="63" spans="1:9" ht="15.75">
      <c r="A63" s="69"/>
      <c r="B63" s="74"/>
      <c r="C63" s="24"/>
      <c r="D63" s="24" t="s">
        <v>19</v>
      </c>
      <c r="E63" s="25">
        <v>0</v>
      </c>
      <c r="F63" s="25">
        <v>0</v>
      </c>
      <c r="G63" s="19">
        <v>0</v>
      </c>
      <c r="H63" s="77"/>
      <c r="I63" s="28"/>
    </row>
    <row r="64" spans="1:9" ht="15.75">
      <c r="A64" s="70"/>
      <c r="B64" s="74"/>
      <c r="C64" s="24"/>
      <c r="D64" s="24" t="s">
        <v>21</v>
      </c>
      <c r="E64" s="25">
        <v>0</v>
      </c>
      <c r="F64" s="25">
        <v>0</v>
      </c>
      <c r="G64" s="19">
        <v>0</v>
      </c>
      <c r="H64" s="77"/>
      <c r="I64" s="28"/>
    </row>
    <row r="65" spans="1:9" ht="18.75" customHeight="1">
      <c r="A65" s="68" t="s">
        <v>38</v>
      </c>
      <c r="B65" s="74" t="s">
        <v>114</v>
      </c>
      <c r="C65" s="24"/>
      <c r="D65" s="57" t="s">
        <v>20</v>
      </c>
      <c r="E65" s="20">
        <f>SUM(E66:E69)</f>
        <v>14736995.08</v>
      </c>
      <c r="F65" s="20">
        <f>SUM(F66:F69)</f>
        <v>6371490.36</v>
      </c>
      <c r="G65" s="21">
        <f>F65/E65*100</f>
        <v>43.23466436279763</v>
      </c>
      <c r="H65" s="73" t="s">
        <v>132</v>
      </c>
      <c r="I65" s="61"/>
    </row>
    <row r="66" spans="1:9" ht="18.75" customHeight="1">
      <c r="A66" s="69"/>
      <c r="B66" s="74"/>
      <c r="C66" s="24"/>
      <c r="D66" s="24" t="s">
        <v>17</v>
      </c>
      <c r="E66" s="25">
        <v>14723953.08</v>
      </c>
      <c r="F66" s="25">
        <v>6363021</v>
      </c>
      <c r="G66" s="19">
        <f>F66/E66*100</f>
        <v>43.21543926028322</v>
      </c>
      <c r="H66" s="73"/>
      <c r="I66" s="61"/>
    </row>
    <row r="67" spans="1:9" ht="18.75" customHeight="1">
      <c r="A67" s="69"/>
      <c r="B67" s="74"/>
      <c r="C67" s="24"/>
      <c r="D67" s="24" t="s">
        <v>18</v>
      </c>
      <c r="E67" s="25">
        <v>13042</v>
      </c>
      <c r="F67" s="25">
        <v>8469.36</v>
      </c>
      <c r="G67" s="19">
        <f>F67/E67*100</f>
        <v>64.93911976690691</v>
      </c>
      <c r="H67" s="73"/>
      <c r="I67" s="61"/>
    </row>
    <row r="68" spans="1:9" ht="18.75" customHeight="1">
      <c r="A68" s="69"/>
      <c r="B68" s="74"/>
      <c r="C68" s="24"/>
      <c r="D68" s="24" t="s">
        <v>19</v>
      </c>
      <c r="E68" s="25">
        <v>0</v>
      </c>
      <c r="F68" s="25">
        <v>0</v>
      </c>
      <c r="G68" s="19">
        <v>0</v>
      </c>
      <c r="H68" s="73"/>
      <c r="I68" s="61"/>
    </row>
    <row r="69" spans="1:9" ht="18.75" customHeight="1">
      <c r="A69" s="70"/>
      <c r="B69" s="74"/>
      <c r="C69" s="24"/>
      <c r="D69" s="24" t="s">
        <v>21</v>
      </c>
      <c r="E69" s="25">
        <v>0</v>
      </c>
      <c r="F69" s="25">
        <v>0</v>
      </c>
      <c r="G69" s="19">
        <v>0</v>
      </c>
      <c r="H69" s="73"/>
      <c r="I69" s="61"/>
    </row>
    <row r="70" spans="1:9" ht="15.75" customHeight="1">
      <c r="A70" s="68" t="s">
        <v>39</v>
      </c>
      <c r="B70" s="74" t="s">
        <v>115</v>
      </c>
      <c r="C70" s="24"/>
      <c r="D70" s="57" t="s">
        <v>20</v>
      </c>
      <c r="E70" s="20">
        <f>SUM(E71:E74)</f>
        <v>1425000</v>
      </c>
      <c r="F70" s="20">
        <f>SUM(F71:F74)</f>
        <v>69862</v>
      </c>
      <c r="G70" s="21">
        <f>F70/E70*100</f>
        <v>4.90259649122807</v>
      </c>
      <c r="H70" s="73" t="s">
        <v>132</v>
      </c>
      <c r="I70" s="61"/>
    </row>
    <row r="71" spans="1:9" ht="15.75">
      <c r="A71" s="69"/>
      <c r="B71" s="74"/>
      <c r="C71" s="24"/>
      <c r="D71" s="24" t="s">
        <v>17</v>
      </c>
      <c r="E71" s="25">
        <v>1425000</v>
      </c>
      <c r="F71" s="25">
        <v>69862</v>
      </c>
      <c r="G71" s="19">
        <f>F71/E71*100</f>
        <v>4.90259649122807</v>
      </c>
      <c r="H71" s="73"/>
      <c r="I71" s="61"/>
    </row>
    <row r="72" spans="1:9" ht="15.75">
      <c r="A72" s="69"/>
      <c r="B72" s="74"/>
      <c r="C72" s="24"/>
      <c r="D72" s="24" t="s">
        <v>18</v>
      </c>
      <c r="E72" s="25">
        <v>0</v>
      </c>
      <c r="F72" s="25">
        <v>0</v>
      </c>
      <c r="G72" s="19">
        <v>0</v>
      </c>
      <c r="H72" s="73"/>
      <c r="I72" s="61"/>
    </row>
    <row r="73" spans="1:9" ht="15.75">
      <c r="A73" s="69"/>
      <c r="B73" s="74"/>
      <c r="C73" s="24"/>
      <c r="D73" s="24" t="s">
        <v>19</v>
      </c>
      <c r="E73" s="25">
        <v>0</v>
      </c>
      <c r="F73" s="25">
        <v>0</v>
      </c>
      <c r="G73" s="19">
        <v>0</v>
      </c>
      <c r="H73" s="73"/>
      <c r="I73" s="61"/>
    </row>
    <row r="74" spans="1:9" ht="44.25" customHeight="1">
      <c r="A74" s="70"/>
      <c r="B74" s="74"/>
      <c r="C74" s="24"/>
      <c r="D74" s="24" t="s">
        <v>21</v>
      </c>
      <c r="E74" s="25">
        <v>0</v>
      </c>
      <c r="F74" s="25">
        <v>0</v>
      </c>
      <c r="G74" s="19">
        <v>0</v>
      </c>
      <c r="H74" s="73"/>
      <c r="I74" s="61"/>
    </row>
    <row r="75" spans="1:11" ht="19.5" customHeight="1">
      <c r="A75" s="68" t="s">
        <v>40</v>
      </c>
      <c r="B75" s="74" t="s">
        <v>116</v>
      </c>
      <c r="C75" s="24"/>
      <c r="D75" s="57" t="s">
        <v>20</v>
      </c>
      <c r="E75" s="20">
        <f>SUM(E76:E79)</f>
        <v>21066129</v>
      </c>
      <c r="F75" s="20">
        <f>SUM(F76:F79)</f>
        <v>10574886.79</v>
      </c>
      <c r="G75" s="21">
        <f>F75/E75*100</f>
        <v>50.19852859535797</v>
      </c>
      <c r="H75" s="109"/>
      <c r="I75" s="32"/>
      <c r="K75" s="37"/>
    </row>
    <row r="76" spans="1:9" ht="19.5" customHeight="1">
      <c r="A76" s="69"/>
      <c r="B76" s="74"/>
      <c r="C76" s="24"/>
      <c r="D76" s="24" t="s">
        <v>17</v>
      </c>
      <c r="E76" s="25">
        <v>21066129</v>
      </c>
      <c r="F76" s="25">
        <v>10574886.79</v>
      </c>
      <c r="G76" s="19">
        <f>F76/E76*100</f>
        <v>50.19852859535797</v>
      </c>
      <c r="H76" s="109"/>
      <c r="I76" s="32"/>
    </row>
    <row r="77" spans="1:11" ht="19.5" customHeight="1">
      <c r="A77" s="69"/>
      <c r="B77" s="74"/>
      <c r="C77" s="24"/>
      <c r="D77" s="24" t="s">
        <v>18</v>
      </c>
      <c r="E77" s="25">
        <v>0</v>
      </c>
      <c r="F77" s="26">
        <v>0</v>
      </c>
      <c r="G77" s="19">
        <v>0</v>
      </c>
      <c r="H77" s="109"/>
      <c r="I77" s="32"/>
      <c r="K77" s="2"/>
    </row>
    <row r="78" spans="1:12" ht="19.5" customHeight="1">
      <c r="A78" s="69"/>
      <c r="B78" s="74"/>
      <c r="C78" s="24"/>
      <c r="D78" s="24" t="s">
        <v>19</v>
      </c>
      <c r="E78" s="25">
        <v>0</v>
      </c>
      <c r="F78" s="25">
        <v>0</v>
      </c>
      <c r="G78" s="19">
        <v>0</v>
      </c>
      <c r="H78" s="109"/>
      <c r="I78" s="32"/>
      <c r="K78" s="3"/>
      <c r="L78" s="2"/>
    </row>
    <row r="79" spans="1:11" ht="19.5" customHeight="1" thickBot="1">
      <c r="A79" s="71"/>
      <c r="B79" s="80"/>
      <c r="C79" s="53"/>
      <c r="D79" s="53" t="s">
        <v>21</v>
      </c>
      <c r="E79" s="54">
        <v>0</v>
      </c>
      <c r="F79" s="54">
        <v>0</v>
      </c>
      <c r="G79" s="55">
        <v>0</v>
      </c>
      <c r="H79" s="110"/>
      <c r="I79" s="32"/>
      <c r="K79" s="2"/>
    </row>
    <row r="80" spans="1:9" ht="15.75">
      <c r="A80" s="101" t="s">
        <v>6</v>
      </c>
      <c r="B80" s="90" t="s">
        <v>83</v>
      </c>
      <c r="C80" s="81" t="s">
        <v>27</v>
      </c>
      <c r="D80" s="60" t="s">
        <v>20</v>
      </c>
      <c r="E80" s="22">
        <f>SUM(E81:E84)</f>
        <v>151282941.98</v>
      </c>
      <c r="F80" s="22">
        <f>SUM(F81:F84)</f>
        <v>71807416.73</v>
      </c>
      <c r="G80" s="23">
        <f>F80/E80*100</f>
        <v>47.46564007163025</v>
      </c>
      <c r="H80" s="111"/>
      <c r="I80" s="32"/>
    </row>
    <row r="81" spans="1:11" ht="15.75">
      <c r="A81" s="102"/>
      <c r="B81" s="91"/>
      <c r="C81" s="82"/>
      <c r="D81" s="24" t="s">
        <v>17</v>
      </c>
      <c r="E81" s="20">
        <f aca="true" t="shared" si="4" ref="E81:F84">E86+E91+E96+E101+E106+E111+E116+E121</f>
        <v>146878041.98</v>
      </c>
      <c r="F81" s="20">
        <f t="shared" si="4"/>
        <v>69897562.45</v>
      </c>
      <c r="G81" s="21">
        <f>F81/E81*100</f>
        <v>47.58884412383287</v>
      </c>
      <c r="H81" s="109"/>
      <c r="I81" s="32"/>
      <c r="K81" s="12"/>
    </row>
    <row r="82" spans="1:11" ht="15.75">
      <c r="A82" s="102"/>
      <c r="B82" s="91"/>
      <c r="C82" s="82"/>
      <c r="D82" s="24" t="s">
        <v>18</v>
      </c>
      <c r="E82" s="20">
        <f t="shared" si="4"/>
        <v>2273900</v>
      </c>
      <c r="F82" s="20">
        <f t="shared" si="4"/>
        <v>1057989.99</v>
      </c>
      <c r="G82" s="21">
        <f>F82/E82*100</f>
        <v>46.52755134350675</v>
      </c>
      <c r="H82" s="109"/>
      <c r="I82" s="32"/>
      <c r="J82" s="4"/>
      <c r="K82" s="2"/>
    </row>
    <row r="83" spans="1:12" ht="15.75">
      <c r="A83" s="102"/>
      <c r="B83" s="91"/>
      <c r="C83" s="82"/>
      <c r="D83" s="24" t="s">
        <v>19</v>
      </c>
      <c r="E83" s="20">
        <f t="shared" si="4"/>
        <v>2131000</v>
      </c>
      <c r="F83" s="20">
        <f t="shared" si="4"/>
        <v>851864.29</v>
      </c>
      <c r="G83" s="21">
        <f>F83/E83*100</f>
        <v>39.97486109807602</v>
      </c>
      <c r="H83" s="109"/>
      <c r="I83" s="32"/>
      <c r="K83" s="2"/>
      <c r="L83" s="2"/>
    </row>
    <row r="84" spans="1:11" ht="15.75">
      <c r="A84" s="102"/>
      <c r="B84" s="91"/>
      <c r="C84" s="82"/>
      <c r="D84" s="24" t="s">
        <v>21</v>
      </c>
      <c r="E84" s="20">
        <f t="shared" si="4"/>
        <v>0</v>
      </c>
      <c r="F84" s="20">
        <f t="shared" si="4"/>
        <v>0</v>
      </c>
      <c r="G84" s="21">
        <v>0</v>
      </c>
      <c r="H84" s="109"/>
      <c r="I84" s="32"/>
      <c r="K84" s="2"/>
    </row>
    <row r="85" spans="1:11" ht="15.75">
      <c r="A85" s="68" t="s">
        <v>41</v>
      </c>
      <c r="B85" s="74" t="s">
        <v>119</v>
      </c>
      <c r="C85" s="24"/>
      <c r="D85" s="57" t="s">
        <v>20</v>
      </c>
      <c r="E85" s="20">
        <f>SUM(E86:E89)</f>
        <v>34433635.17</v>
      </c>
      <c r="F85" s="20">
        <f>SUM(F86:F89)</f>
        <v>16587993.440000001</v>
      </c>
      <c r="G85" s="21">
        <f>F85/E85*100</f>
        <v>48.17380842337594</v>
      </c>
      <c r="H85" s="77"/>
      <c r="I85" s="28"/>
      <c r="K85" s="2"/>
    </row>
    <row r="86" spans="1:12" ht="15.75">
      <c r="A86" s="69"/>
      <c r="B86" s="74"/>
      <c r="C86" s="24"/>
      <c r="D86" s="24" t="s">
        <v>17</v>
      </c>
      <c r="E86" s="25">
        <v>30028735.17</v>
      </c>
      <c r="F86" s="25">
        <v>14678139.16</v>
      </c>
      <c r="G86" s="19">
        <f aca="true" t="shared" si="5" ref="G86:G91">F86/E86*100</f>
        <v>48.88031106506308</v>
      </c>
      <c r="H86" s="77"/>
      <c r="I86" s="28"/>
      <c r="J86" s="56"/>
      <c r="K86" s="2"/>
      <c r="L86" s="72"/>
    </row>
    <row r="87" spans="1:13" ht="15.75">
      <c r="A87" s="69"/>
      <c r="B87" s="74"/>
      <c r="C87" s="24"/>
      <c r="D87" s="24" t="s">
        <v>18</v>
      </c>
      <c r="E87" s="25">
        <v>2273900</v>
      </c>
      <c r="F87" s="25">
        <v>1057989.99</v>
      </c>
      <c r="G87" s="19">
        <f t="shared" si="5"/>
        <v>46.52755134350675</v>
      </c>
      <c r="H87" s="77"/>
      <c r="I87" s="28"/>
      <c r="J87" s="2"/>
      <c r="K87" s="2"/>
      <c r="L87" s="72"/>
      <c r="M87" s="2"/>
    </row>
    <row r="88" spans="1:13" ht="15.75">
      <c r="A88" s="69"/>
      <c r="B88" s="74"/>
      <c r="C88" s="24"/>
      <c r="D88" s="24" t="s">
        <v>19</v>
      </c>
      <c r="E88" s="25">
        <v>2131000</v>
      </c>
      <c r="F88" s="25">
        <v>851864.29</v>
      </c>
      <c r="G88" s="19">
        <f t="shared" si="5"/>
        <v>39.97486109807602</v>
      </c>
      <c r="H88" s="77"/>
      <c r="I88" s="28"/>
      <c r="J88" s="2"/>
      <c r="K88" s="2"/>
      <c r="L88" s="72"/>
      <c r="M88" s="2"/>
    </row>
    <row r="89" spans="1:12" ht="15.75">
      <c r="A89" s="70"/>
      <c r="B89" s="74"/>
      <c r="C89" s="24"/>
      <c r="D89" s="24" t="s">
        <v>21</v>
      </c>
      <c r="E89" s="25">
        <v>0</v>
      </c>
      <c r="F89" s="25">
        <v>0</v>
      </c>
      <c r="G89" s="19">
        <v>0</v>
      </c>
      <c r="H89" s="77"/>
      <c r="I89" s="28"/>
      <c r="J89" s="2"/>
      <c r="K89" s="2"/>
      <c r="L89" s="72"/>
    </row>
    <row r="90" spans="1:9" ht="18" customHeight="1">
      <c r="A90" s="68" t="s">
        <v>42</v>
      </c>
      <c r="B90" s="74" t="s">
        <v>120</v>
      </c>
      <c r="C90" s="24"/>
      <c r="D90" s="57" t="s">
        <v>20</v>
      </c>
      <c r="E90" s="20">
        <f>SUM(E91:E94)</f>
        <v>16022699.86</v>
      </c>
      <c r="F90" s="20">
        <f>SUM(F91:F94)</f>
        <v>6227375.3</v>
      </c>
      <c r="G90" s="21">
        <f t="shared" si="5"/>
        <v>38.86595489157468</v>
      </c>
      <c r="H90" s="73" t="s">
        <v>135</v>
      </c>
      <c r="I90" s="61"/>
    </row>
    <row r="91" spans="1:9" ht="18" customHeight="1">
      <c r="A91" s="69"/>
      <c r="B91" s="74"/>
      <c r="C91" s="24"/>
      <c r="D91" s="24" t="s">
        <v>17</v>
      </c>
      <c r="E91" s="25">
        <v>16022699.86</v>
      </c>
      <c r="F91" s="25">
        <v>6227375.3</v>
      </c>
      <c r="G91" s="19">
        <f t="shared" si="5"/>
        <v>38.86595489157468</v>
      </c>
      <c r="H91" s="73"/>
      <c r="I91" s="61"/>
    </row>
    <row r="92" spans="1:9" ht="18" customHeight="1">
      <c r="A92" s="69"/>
      <c r="B92" s="74"/>
      <c r="C92" s="24"/>
      <c r="D92" s="24" t="s">
        <v>18</v>
      </c>
      <c r="E92" s="25">
        <v>0</v>
      </c>
      <c r="F92" s="25">
        <v>0</v>
      </c>
      <c r="G92" s="19">
        <v>0</v>
      </c>
      <c r="H92" s="73"/>
      <c r="I92" s="61"/>
    </row>
    <row r="93" spans="1:9" ht="18" customHeight="1">
      <c r="A93" s="69"/>
      <c r="B93" s="74"/>
      <c r="C93" s="24"/>
      <c r="D93" s="24" t="s">
        <v>19</v>
      </c>
      <c r="E93" s="25">
        <v>0</v>
      </c>
      <c r="F93" s="25">
        <v>0</v>
      </c>
      <c r="G93" s="19">
        <v>0</v>
      </c>
      <c r="H93" s="73"/>
      <c r="I93" s="61"/>
    </row>
    <row r="94" spans="1:9" ht="18" customHeight="1">
      <c r="A94" s="70"/>
      <c r="B94" s="74"/>
      <c r="C94" s="24"/>
      <c r="D94" s="24" t="s">
        <v>21</v>
      </c>
      <c r="E94" s="25">
        <v>0</v>
      </c>
      <c r="F94" s="25">
        <v>0</v>
      </c>
      <c r="G94" s="19">
        <v>0</v>
      </c>
      <c r="H94" s="73"/>
      <c r="I94" s="61"/>
    </row>
    <row r="95" spans="1:9" ht="19.5" customHeight="1">
      <c r="A95" s="68" t="s">
        <v>43</v>
      </c>
      <c r="B95" s="74" t="s">
        <v>121</v>
      </c>
      <c r="C95" s="24"/>
      <c r="D95" s="57" t="s">
        <v>20</v>
      </c>
      <c r="E95" s="20">
        <f>SUM(E96:E99)</f>
        <v>7864886.96</v>
      </c>
      <c r="F95" s="20">
        <f>SUM(F96:F99)</f>
        <v>3514167.36</v>
      </c>
      <c r="G95" s="21">
        <f>F95/E95*100</f>
        <v>44.68172750444718</v>
      </c>
      <c r="H95" s="73" t="s">
        <v>136</v>
      </c>
      <c r="I95" s="61"/>
    </row>
    <row r="96" spans="1:9" ht="19.5" customHeight="1">
      <c r="A96" s="69"/>
      <c r="B96" s="74"/>
      <c r="C96" s="24"/>
      <c r="D96" s="24" t="s">
        <v>17</v>
      </c>
      <c r="E96" s="25">
        <v>7864886.96</v>
      </c>
      <c r="F96" s="25">
        <v>3514167.36</v>
      </c>
      <c r="G96" s="19">
        <f>F96/E96*100</f>
        <v>44.68172750444718</v>
      </c>
      <c r="H96" s="73"/>
      <c r="I96" s="61"/>
    </row>
    <row r="97" spans="1:9" ht="19.5" customHeight="1">
      <c r="A97" s="69"/>
      <c r="B97" s="74"/>
      <c r="C97" s="24"/>
      <c r="D97" s="24" t="s">
        <v>18</v>
      </c>
      <c r="E97" s="25">
        <v>0</v>
      </c>
      <c r="F97" s="25">
        <v>0</v>
      </c>
      <c r="G97" s="19">
        <v>0</v>
      </c>
      <c r="H97" s="73"/>
      <c r="I97" s="61"/>
    </row>
    <row r="98" spans="1:9" ht="19.5" customHeight="1">
      <c r="A98" s="69"/>
      <c r="B98" s="74"/>
      <c r="C98" s="24"/>
      <c r="D98" s="24" t="s">
        <v>19</v>
      </c>
      <c r="E98" s="25">
        <v>0</v>
      </c>
      <c r="F98" s="25">
        <v>0</v>
      </c>
      <c r="G98" s="19">
        <v>0</v>
      </c>
      <c r="H98" s="73"/>
      <c r="I98" s="61"/>
    </row>
    <row r="99" spans="1:9" ht="19.5" customHeight="1">
      <c r="A99" s="70"/>
      <c r="B99" s="74"/>
      <c r="C99" s="24"/>
      <c r="D99" s="24" t="s">
        <v>21</v>
      </c>
      <c r="E99" s="25">
        <v>0</v>
      </c>
      <c r="F99" s="25">
        <v>0</v>
      </c>
      <c r="G99" s="19">
        <v>0</v>
      </c>
      <c r="H99" s="73"/>
      <c r="I99" s="61"/>
    </row>
    <row r="100" spans="1:9" ht="21" customHeight="1">
      <c r="A100" s="68" t="s">
        <v>44</v>
      </c>
      <c r="B100" s="74" t="s">
        <v>122</v>
      </c>
      <c r="C100" s="24"/>
      <c r="D100" s="57" t="s">
        <v>20</v>
      </c>
      <c r="E100" s="20">
        <f>SUM(E101:E104)</f>
        <v>8050035.49</v>
      </c>
      <c r="F100" s="20">
        <f>SUM(F101:F104)</f>
        <v>4030113.42</v>
      </c>
      <c r="G100" s="21">
        <f>F100/E100*100</f>
        <v>50.06330003148843</v>
      </c>
      <c r="H100" s="73"/>
      <c r="I100" s="61"/>
    </row>
    <row r="101" spans="1:9" ht="21" customHeight="1">
      <c r="A101" s="69"/>
      <c r="B101" s="74"/>
      <c r="C101" s="24"/>
      <c r="D101" s="24" t="s">
        <v>17</v>
      </c>
      <c r="E101" s="25">
        <v>8050035.49</v>
      </c>
      <c r="F101" s="25">
        <v>4030113.42</v>
      </c>
      <c r="G101" s="19">
        <f>F101/E101*100</f>
        <v>50.06330003148843</v>
      </c>
      <c r="H101" s="73"/>
      <c r="I101" s="61"/>
    </row>
    <row r="102" spans="1:9" ht="21" customHeight="1">
      <c r="A102" s="69"/>
      <c r="B102" s="74"/>
      <c r="C102" s="24"/>
      <c r="D102" s="24" t="s">
        <v>18</v>
      </c>
      <c r="E102" s="25">
        <v>0</v>
      </c>
      <c r="F102" s="25">
        <v>0</v>
      </c>
      <c r="G102" s="19">
        <v>0</v>
      </c>
      <c r="H102" s="73"/>
      <c r="I102" s="61"/>
    </row>
    <row r="103" spans="1:9" ht="21" customHeight="1">
      <c r="A103" s="69"/>
      <c r="B103" s="74"/>
      <c r="C103" s="24"/>
      <c r="D103" s="24" t="s">
        <v>19</v>
      </c>
      <c r="E103" s="25">
        <v>0</v>
      </c>
      <c r="F103" s="25">
        <v>0</v>
      </c>
      <c r="G103" s="19">
        <v>0</v>
      </c>
      <c r="H103" s="73"/>
      <c r="I103" s="61"/>
    </row>
    <row r="104" spans="1:9" ht="21" customHeight="1">
      <c r="A104" s="70"/>
      <c r="B104" s="74"/>
      <c r="C104" s="24"/>
      <c r="D104" s="24" t="s">
        <v>21</v>
      </c>
      <c r="E104" s="25">
        <v>0</v>
      </c>
      <c r="F104" s="25">
        <v>0</v>
      </c>
      <c r="G104" s="19">
        <v>0</v>
      </c>
      <c r="H104" s="73"/>
      <c r="I104" s="61"/>
    </row>
    <row r="105" spans="1:9" ht="15" customHeight="1">
      <c r="A105" s="68" t="s">
        <v>45</v>
      </c>
      <c r="B105" s="87" t="s">
        <v>123</v>
      </c>
      <c r="C105" s="24"/>
      <c r="D105" s="57" t="s">
        <v>20</v>
      </c>
      <c r="E105" s="20">
        <f>SUM(E106:E109)</f>
        <v>28409365.49</v>
      </c>
      <c r="F105" s="20">
        <f>SUM(F106:F109)</f>
        <v>13566476.42</v>
      </c>
      <c r="G105" s="21">
        <f>F105/E105*100</f>
        <v>47.75353544863702</v>
      </c>
      <c r="H105" s="85"/>
      <c r="I105" s="35"/>
    </row>
    <row r="106" spans="1:9" ht="15.75">
      <c r="A106" s="69"/>
      <c r="B106" s="88"/>
      <c r="C106" s="24"/>
      <c r="D106" s="24" t="s">
        <v>17</v>
      </c>
      <c r="E106" s="25">
        <v>28409365.49</v>
      </c>
      <c r="F106" s="25">
        <v>13566476.42</v>
      </c>
      <c r="G106" s="19">
        <f>F106/E106*100</f>
        <v>47.75353544863702</v>
      </c>
      <c r="H106" s="85"/>
      <c r="I106" s="35"/>
    </row>
    <row r="107" spans="1:11" ht="15.75">
      <c r="A107" s="69"/>
      <c r="B107" s="88"/>
      <c r="C107" s="24"/>
      <c r="D107" s="24" t="s">
        <v>18</v>
      </c>
      <c r="E107" s="25">
        <v>0</v>
      </c>
      <c r="F107" s="25">
        <v>0</v>
      </c>
      <c r="G107" s="19">
        <v>0</v>
      </c>
      <c r="H107" s="85"/>
      <c r="I107" s="35"/>
      <c r="K107" s="11"/>
    </row>
    <row r="108" spans="1:11" ht="15.75">
      <c r="A108" s="69"/>
      <c r="B108" s="88"/>
      <c r="C108" s="24"/>
      <c r="D108" s="24" t="s">
        <v>19</v>
      </c>
      <c r="E108" s="25">
        <v>0</v>
      </c>
      <c r="F108" s="25">
        <v>0</v>
      </c>
      <c r="G108" s="19">
        <v>0</v>
      </c>
      <c r="H108" s="85"/>
      <c r="I108" s="35"/>
      <c r="K108" s="10"/>
    </row>
    <row r="109" spans="1:9" ht="15.75">
      <c r="A109" s="70"/>
      <c r="B109" s="89"/>
      <c r="C109" s="24"/>
      <c r="D109" s="24" t="s">
        <v>21</v>
      </c>
      <c r="E109" s="25">
        <v>0</v>
      </c>
      <c r="F109" s="25">
        <v>0</v>
      </c>
      <c r="G109" s="19">
        <v>0</v>
      </c>
      <c r="H109" s="85"/>
      <c r="I109" s="35"/>
    </row>
    <row r="110" spans="1:9" ht="15.75">
      <c r="A110" s="68" t="s">
        <v>46</v>
      </c>
      <c r="B110" s="74" t="s">
        <v>124</v>
      </c>
      <c r="C110" s="24"/>
      <c r="D110" s="57" t="s">
        <v>20</v>
      </c>
      <c r="E110" s="20">
        <f>SUM(E111:E114)</f>
        <v>33224798.47</v>
      </c>
      <c r="F110" s="20">
        <f>SUM(F111:F114)</f>
        <v>17221154.84</v>
      </c>
      <c r="G110" s="21">
        <f>F110/E110*100</f>
        <v>51.83223264860332</v>
      </c>
      <c r="H110" s="77"/>
      <c r="I110" s="28"/>
    </row>
    <row r="111" spans="1:9" ht="15.75">
      <c r="A111" s="69"/>
      <c r="B111" s="74"/>
      <c r="C111" s="24"/>
      <c r="D111" s="24" t="s">
        <v>17</v>
      </c>
      <c r="E111" s="25">
        <v>33224798.47</v>
      </c>
      <c r="F111" s="25">
        <v>17221154.84</v>
      </c>
      <c r="G111" s="19">
        <f>F111/E111*100</f>
        <v>51.83223264860332</v>
      </c>
      <c r="H111" s="77"/>
      <c r="I111" s="28"/>
    </row>
    <row r="112" spans="1:9" ht="15.75">
      <c r="A112" s="69"/>
      <c r="B112" s="74"/>
      <c r="C112" s="24"/>
      <c r="D112" s="24" t="s">
        <v>18</v>
      </c>
      <c r="E112" s="25">
        <v>0</v>
      </c>
      <c r="F112" s="25">
        <v>0</v>
      </c>
      <c r="G112" s="19">
        <v>0</v>
      </c>
      <c r="H112" s="77"/>
      <c r="I112" s="28"/>
    </row>
    <row r="113" spans="1:9" ht="15.75">
      <c r="A113" s="69"/>
      <c r="B113" s="74"/>
      <c r="C113" s="24"/>
      <c r="D113" s="24" t="s">
        <v>19</v>
      </c>
      <c r="E113" s="25">
        <v>0</v>
      </c>
      <c r="F113" s="25">
        <v>0</v>
      </c>
      <c r="G113" s="19">
        <v>0</v>
      </c>
      <c r="H113" s="77"/>
      <c r="I113" s="28"/>
    </row>
    <row r="114" spans="1:9" ht="15.75">
      <c r="A114" s="70"/>
      <c r="B114" s="74"/>
      <c r="C114" s="24"/>
      <c r="D114" s="24" t="s">
        <v>21</v>
      </c>
      <c r="E114" s="25">
        <v>0</v>
      </c>
      <c r="F114" s="25">
        <v>0</v>
      </c>
      <c r="G114" s="19">
        <v>0</v>
      </c>
      <c r="H114" s="77"/>
      <c r="I114" s="28"/>
    </row>
    <row r="115" spans="1:9" ht="15.75">
      <c r="A115" s="68" t="s">
        <v>47</v>
      </c>
      <c r="B115" s="74" t="s">
        <v>125</v>
      </c>
      <c r="C115" s="24"/>
      <c r="D115" s="57" t="s">
        <v>20</v>
      </c>
      <c r="E115" s="20">
        <f>SUM(E116:E119)</f>
        <v>21489721.15</v>
      </c>
      <c r="F115" s="20">
        <f>SUM(F116:F119)</f>
        <v>10328339.27</v>
      </c>
      <c r="G115" s="21">
        <f>F115/E115*100</f>
        <v>48.06176496152441</v>
      </c>
      <c r="H115" s="77"/>
      <c r="I115" s="28"/>
    </row>
    <row r="116" spans="1:9" ht="15.75">
      <c r="A116" s="69"/>
      <c r="B116" s="74"/>
      <c r="C116" s="24"/>
      <c r="D116" s="24" t="s">
        <v>17</v>
      </c>
      <c r="E116" s="25">
        <v>21489721.15</v>
      </c>
      <c r="F116" s="25">
        <v>10328339.27</v>
      </c>
      <c r="G116" s="19">
        <f>F116/E116*100</f>
        <v>48.06176496152441</v>
      </c>
      <c r="H116" s="77"/>
      <c r="I116" s="28"/>
    </row>
    <row r="117" spans="1:9" ht="15.75">
      <c r="A117" s="69"/>
      <c r="B117" s="74"/>
      <c r="C117" s="24"/>
      <c r="D117" s="24" t="s">
        <v>18</v>
      </c>
      <c r="E117" s="25">
        <v>0</v>
      </c>
      <c r="F117" s="25">
        <v>0</v>
      </c>
      <c r="G117" s="19">
        <v>0</v>
      </c>
      <c r="H117" s="77"/>
      <c r="I117" s="28"/>
    </row>
    <row r="118" spans="1:9" ht="15.75">
      <c r="A118" s="69"/>
      <c r="B118" s="74"/>
      <c r="C118" s="24"/>
      <c r="D118" s="24" t="s">
        <v>19</v>
      </c>
      <c r="E118" s="25">
        <v>0</v>
      </c>
      <c r="F118" s="25">
        <v>0</v>
      </c>
      <c r="G118" s="19">
        <v>0</v>
      </c>
      <c r="H118" s="77"/>
      <c r="I118" s="28"/>
    </row>
    <row r="119" spans="1:9" ht="15.75">
      <c r="A119" s="70"/>
      <c r="B119" s="74"/>
      <c r="C119" s="24"/>
      <c r="D119" s="24" t="s">
        <v>21</v>
      </c>
      <c r="E119" s="25">
        <v>0</v>
      </c>
      <c r="F119" s="25">
        <v>0</v>
      </c>
      <c r="G119" s="19">
        <v>0</v>
      </c>
      <c r="H119" s="77"/>
      <c r="I119" s="28"/>
    </row>
    <row r="120" spans="1:9" ht="18" customHeight="1">
      <c r="A120" s="68" t="s">
        <v>84</v>
      </c>
      <c r="B120" s="74" t="s">
        <v>126</v>
      </c>
      <c r="C120" s="24"/>
      <c r="D120" s="57" t="s">
        <v>20</v>
      </c>
      <c r="E120" s="20">
        <f>SUM(E121:E124)</f>
        <v>1787799.39</v>
      </c>
      <c r="F120" s="20">
        <f>SUM(F121:F124)</f>
        <v>331796.68</v>
      </c>
      <c r="G120" s="21">
        <f>F120/E120*100</f>
        <v>18.558943573641113</v>
      </c>
      <c r="H120" s="73" t="s">
        <v>132</v>
      </c>
      <c r="I120" s="61"/>
    </row>
    <row r="121" spans="1:9" ht="18" customHeight="1">
      <c r="A121" s="69"/>
      <c r="B121" s="74"/>
      <c r="C121" s="24"/>
      <c r="D121" s="24" t="s">
        <v>17</v>
      </c>
      <c r="E121" s="25">
        <v>1787799.39</v>
      </c>
      <c r="F121" s="25">
        <v>331796.68</v>
      </c>
      <c r="G121" s="19">
        <f>F121/E121*100</f>
        <v>18.558943573641113</v>
      </c>
      <c r="H121" s="73"/>
      <c r="I121" s="61"/>
    </row>
    <row r="122" spans="1:9" ht="18" customHeight="1">
      <c r="A122" s="69"/>
      <c r="B122" s="74"/>
      <c r="C122" s="24"/>
      <c r="D122" s="24" t="s">
        <v>18</v>
      </c>
      <c r="E122" s="25">
        <v>0</v>
      </c>
      <c r="F122" s="25">
        <v>0</v>
      </c>
      <c r="G122" s="19">
        <v>0</v>
      </c>
      <c r="H122" s="73"/>
      <c r="I122" s="61"/>
    </row>
    <row r="123" spans="1:9" ht="18" customHeight="1">
      <c r="A123" s="69"/>
      <c r="B123" s="74"/>
      <c r="C123" s="24"/>
      <c r="D123" s="24" t="s">
        <v>19</v>
      </c>
      <c r="E123" s="25">
        <v>0</v>
      </c>
      <c r="F123" s="25">
        <v>0</v>
      </c>
      <c r="G123" s="19">
        <v>0</v>
      </c>
      <c r="H123" s="73"/>
      <c r="I123" s="61"/>
    </row>
    <row r="124" spans="1:9" ht="18" customHeight="1" thickBot="1">
      <c r="A124" s="71"/>
      <c r="B124" s="80"/>
      <c r="C124" s="53"/>
      <c r="D124" s="53" t="s">
        <v>21</v>
      </c>
      <c r="E124" s="54">
        <v>0</v>
      </c>
      <c r="F124" s="54">
        <v>0</v>
      </c>
      <c r="G124" s="55">
        <v>0</v>
      </c>
      <c r="H124" s="76"/>
      <c r="I124" s="61"/>
    </row>
    <row r="125" spans="1:11" ht="24.75" customHeight="1">
      <c r="A125" s="101" t="s">
        <v>7</v>
      </c>
      <c r="B125" s="90" t="s">
        <v>85</v>
      </c>
      <c r="C125" s="81" t="s">
        <v>10</v>
      </c>
      <c r="D125" s="60" t="s">
        <v>20</v>
      </c>
      <c r="E125" s="22">
        <f>SUM(E126:E129)</f>
        <v>184376818.96</v>
      </c>
      <c r="F125" s="22">
        <f>SUM(F126:F129)</f>
        <v>25266220.66</v>
      </c>
      <c r="G125" s="23">
        <f>F125/E125*100</f>
        <v>13.703577707066</v>
      </c>
      <c r="H125" s="123"/>
      <c r="I125" s="35"/>
      <c r="K125" s="2"/>
    </row>
    <row r="126" spans="1:11" ht="24.75" customHeight="1">
      <c r="A126" s="102"/>
      <c r="B126" s="91"/>
      <c r="C126" s="82"/>
      <c r="D126" s="57" t="s">
        <v>17</v>
      </c>
      <c r="E126" s="20">
        <f aca="true" t="shared" si="6" ref="E126:F129">E131+E136+E141+E146+E151+E156+E161</f>
        <v>148321438.97</v>
      </c>
      <c r="F126" s="20">
        <f t="shared" si="6"/>
        <v>24766303.66</v>
      </c>
      <c r="G126" s="21">
        <f>F126/E126*100</f>
        <v>16.697723425545593</v>
      </c>
      <c r="H126" s="85"/>
      <c r="I126" s="35"/>
      <c r="J126" s="56"/>
      <c r="K126" s="2"/>
    </row>
    <row r="127" spans="1:11" ht="24.75" customHeight="1">
      <c r="A127" s="102"/>
      <c r="B127" s="91"/>
      <c r="C127" s="82"/>
      <c r="D127" s="57" t="s">
        <v>18</v>
      </c>
      <c r="E127" s="20">
        <f t="shared" si="6"/>
        <v>26466509.990000002</v>
      </c>
      <c r="F127" s="20">
        <f t="shared" si="6"/>
        <v>499917</v>
      </c>
      <c r="G127" s="21">
        <f>F127/E127*100</f>
        <v>1.888866345388518</v>
      </c>
      <c r="H127" s="85"/>
      <c r="I127" s="35"/>
      <c r="J127" s="2"/>
      <c r="K127" s="2"/>
    </row>
    <row r="128" spans="1:11" ht="24.75" customHeight="1">
      <c r="A128" s="102"/>
      <c r="B128" s="91"/>
      <c r="C128" s="82"/>
      <c r="D128" s="57" t="s">
        <v>19</v>
      </c>
      <c r="E128" s="20">
        <f t="shared" si="6"/>
        <v>9588870</v>
      </c>
      <c r="F128" s="20">
        <f t="shared" si="6"/>
        <v>0</v>
      </c>
      <c r="G128" s="21">
        <v>0</v>
      </c>
      <c r="H128" s="85"/>
      <c r="I128" s="35"/>
      <c r="K128" s="2"/>
    </row>
    <row r="129" spans="1:11" ht="24.75" customHeight="1">
      <c r="A129" s="102"/>
      <c r="B129" s="91"/>
      <c r="C129" s="82"/>
      <c r="D129" s="57" t="s">
        <v>21</v>
      </c>
      <c r="E129" s="20">
        <f t="shared" si="6"/>
        <v>0</v>
      </c>
      <c r="F129" s="20">
        <f t="shared" si="6"/>
        <v>0</v>
      </c>
      <c r="G129" s="21">
        <v>0</v>
      </c>
      <c r="H129" s="85"/>
      <c r="I129" s="35"/>
      <c r="J129" s="72"/>
      <c r="K129" s="72"/>
    </row>
    <row r="130" spans="1:12" ht="18.75">
      <c r="A130" s="115" t="s">
        <v>61</v>
      </c>
      <c r="B130" s="74" t="s">
        <v>103</v>
      </c>
      <c r="C130" s="24"/>
      <c r="D130" s="57" t="s">
        <v>20</v>
      </c>
      <c r="E130" s="20">
        <f>SUM(E131:E134)</f>
        <v>52384341.59</v>
      </c>
      <c r="F130" s="20">
        <f>SUM(F131:F134)</f>
        <v>3150543.12</v>
      </c>
      <c r="G130" s="21">
        <f>F130/E130*100</f>
        <v>6.01428408637559</v>
      </c>
      <c r="H130" s="73" t="s">
        <v>132</v>
      </c>
      <c r="I130" s="61"/>
      <c r="J130" s="72"/>
      <c r="K130" s="72"/>
      <c r="L130" s="34"/>
    </row>
    <row r="131" spans="1:12" ht="18.75">
      <c r="A131" s="115"/>
      <c r="B131" s="74"/>
      <c r="C131" s="24"/>
      <c r="D131" s="24" t="s">
        <v>17</v>
      </c>
      <c r="E131" s="25">
        <v>30564578.4</v>
      </c>
      <c r="F131" s="25">
        <v>3150543.12</v>
      </c>
      <c r="G131" s="19">
        <f>F131/E131*100</f>
        <v>10.307824563351414</v>
      </c>
      <c r="H131" s="73"/>
      <c r="I131" s="61"/>
      <c r="J131" s="56"/>
      <c r="K131" s="56"/>
      <c r="L131" s="34"/>
    </row>
    <row r="132" spans="1:11" ht="15.75">
      <c r="A132" s="115"/>
      <c r="B132" s="74"/>
      <c r="C132" s="24"/>
      <c r="D132" s="24" t="s">
        <v>18</v>
      </c>
      <c r="E132" s="25">
        <v>21819763.19</v>
      </c>
      <c r="F132" s="25">
        <v>0</v>
      </c>
      <c r="G132" s="19">
        <f>F132/E132*100</f>
        <v>0</v>
      </c>
      <c r="H132" s="73"/>
      <c r="I132" s="61"/>
      <c r="J132" s="12"/>
      <c r="K132" s="12"/>
    </row>
    <row r="133" spans="1:9" ht="15.75">
      <c r="A133" s="115"/>
      <c r="B133" s="74"/>
      <c r="C133" s="24"/>
      <c r="D133" s="24" t="s">
        <v>19</v>
      </c>
      <c r="E133" s="25">
        <v>0</v>
      </c>
      <c r="F133" s="25">
        <v>0</v>
      </c>
      <c r="G133" s="19">
        <v>0</v>
      </c>
      <c r="H133" s="73"/>
      <c r="I133" s="61"/>
    </row>
    <row r="134" spans="1:12" ht="15.75">
      <c r="A134" s="115"/>
      <c r="B134" s="74"/>
      <c r="C134" s="24"/>
      <c r="D134" s="24" t="s">
        <v>21</v>
      </c>
      <c r="E134" s="25">
        <v>0</v>
      </c>
      <c r="F134" s="25">
        <v>0</v>
      </c>
      <c r="G134" s="19">
        <v>0</v>
      </c>
      <c r="H134" s="73"/>
      <c r="I134" s="61"/>
      <c r="J134" s="72"/>
      <c r="K134" s="72"/>
      <c r="L134" s="15"/>
    </row>
    <row r="135" spans="1:11" ht="15.75">
      <c r="A135" s="115" t="s">
        <v>62</v>
      </c>
      <c r="B135" s="74" t="s">
        <v>104</v>
      </c>
      <c r="C135" s="24"/>
      <c r="D135" s="57" t="s">
        <v>20</v>
      </c>
      <c r="E135" s="20">
        <f>SUM(E136:E139)</f>
        <v>2026167.54</v>
      </c>
      <c r="F135" s="20">
        <f>SUM(F136:F139)</f>
        <v>0</v>
      </c>
      <c r="G135" s="21">
        <f>F135/E135*100</f>
        <v>0</v>
      </c>
      <c r="H135" s="73" t="s">
        <v>132</v>
      </c>
      <c r="I135" s="61"/>
      <c r="J135" s="72"/>
      <c r="K135" s="72"/>
    </row>
    <row r="136" spans="1:9" ht="15.75">
      <c r="A136" s="115"/>
      <c r="B136" s="74"/>
      <c r="C136" s="24"/>
      <c r="D136" s="24" t="s">
        <v>17</v>
      </c>
      <c r="E136" s="25">
        <v>2026167.54</v>
      </c>
      <c r="F136" s="25">
        <v>0</v>
      </c>
      <c r="G136" s="19">
        <v>0</v>
      </c>
      <c r="H136" s="73"/>
      <c r="I136" s="61"/>
    </row>
    <row r="137" spans="1:9" ht="15.75">
      <c r="A137" s="115"/>
      <c r="B137" s="74"/>
      <c r="C137" s="24"/>
      <c r="D137" s="24" t="s">
        <v>18</v>
      </c>
      <c r="E137" s="25">
        <v>0</v>
      </c>
      <c r="F137" s="25">
        <v>0</v>
      </c>
      <c r="G137" s="19">
        <v>0</v>
      </c>
      <c r="H137" s="73"/>
      <c r="I137" s="61"/>
    </row>
    <row r="138" spans="1:9" ht="15.75">
      <c r="A138" s="115"/>
      <c r="B138" s="74"/>
      <c r="C138" s="24"/>
      <c r="D138" s="24" t="s">
        <v>19</v>
      </c>
      <c r="E138" s="25">
        <v>0</v>
      </c>
      <c r="F138" s="25">
        <v>0</v>
      </c>
      <c r="G138" s="19">
        <v>0</v>
      </c>
      <c r="H138" s="73"/>
      <c r="I138" s="61"/>
    </row>
    <row r="139" spans="1:9" ht="15.75">
      <c r="A139" s="115"/>
      <c r="B139" s="74"/>
      <c r="C139" s="24"/>
      <c r="D139" s="24" t="s">
        <v>21</v>
      </c>
      <c r="E139" s="25">
        <v>0</v>
      </c>
      <c r="F139" s="25">
        <v>0</v>
      </c>
      <c r="G139" s="19">
        <v>0</v>
      </c>
      <c r="H139" s="73"/>
      <c r="I139" s="61"/>
    </row>
    <row r="140" spans="1:9" ht="22.5" customHeight="1">
      <c r="A140" s="115" t="s">
        <v>63</v>
      </c>
      <c r="B140" s="74" t="s">
        <v>105</v>
      </c>
      <c r="C140" s="24"/>
      <c r="D140" s="57" t="s">
        <v>20</v>
      </c>
      <c r="E140" s="20">
        <f>SUM(E141:E144)</f>
        <v>51899514.96</v>
      </c>
      <c r="F140" s="20">
        <f>SUM(F141:F144)</f>
        <v>22031.85</v>
      </c>
      <c r="G140" s="21">
        <f>F140/E140*100</f>
        <v>0.04245097476726013</v>
      </c>
      <c r="H140" s="75" t="s">
        <v>146</v>
      </c>
      <c r="I140" s="38"/>
    </row>
    <row r="141" spans="1:9" ht="22.5" customHeight="1">
      <c r="A141" s="115"/>
      <c r="B141" s="74"/>
      <c r="C141" s="24"/>
      <c r="D141" s="24" t="s">
        <v>17</v>
      </c>
      <c r="E141" s="25">
        <v>51899514.96</v>
      </c>
      <c r="F141" s="25">
        <v>22031.85</v>
      </c>
      <c r="G141" s="19">
        <f>F141/E141*100</f>
        <v>0.04245097476726013</v>
      </c>
      <c r="H141" s="75"/>
      <c r="I141" s="38"/>
    </row>
    <row r="142" spans="1:9" ht="22.5" customHeight="1">
      <c r="A142" s="115"/>
      <c r="B142" s="74"/>
      <c r="C142" s="24"/>
      <c r="D142" s="24" t="s">
        <v>18</v>
      </c>
      <c r="E142" s="25">
        <v>0</v>
      </c>
      <c r="F142" s="25">
        <v>0</v>
      </c>
      <c r="G142" s="19">
        <v>0</v>
      </c>
      <c r="H142" s="75"/>
      <c r="I142" s="38"/>
    </row>
    <row r="143" spans="1:9" ht="22.5" customHeight="1">
      <c r="A143" s="115"/>
      <c r="B143" s="74"/>
      <c r="C143" s="24"/>
      <c r="D143" s="24" t="s">
        <v>19</v>
      </c>
      <c r="E143" s="25">
        <v>0</v>
      </c>
      <c r="F143" s="25">
        <v>0</v>
      </c>
      <c r="G143" s="19">
        <v>0</v>
      </c>
      <c r="H143" s="75"/>
      <c r="I143" s="38"/>
    </row>
    <row r="144" spans="1:9" ht="22.5" customHeight="1">
      <c r="A144" s="115"/>
      <c r="B144" s="74"/>
      <c r="C144" s="24"/>
      <c r="D144" s="24" t="s">
        <v>21</v>
      </c>
      <c r="E144" s="25">
        <v>0</v>
      </c>
      <c r="F144" s="25">
        <v>0</v>
      </c>
      <c r="G144" s="19">
        <v>0</v>
      </c>
      <c r="H144" s="75"/>
      <c r="I144" s="38"/>
    </row>
    <row r="145" spans="1:9" ht="16.5" customHeight="1">
      <c r="A145" s="115" t="s">
        <v>64</v>
      </c>
      <c r="B145" s="74" t="s">
        <v>138</v>
      </c>
      <c r="C145" s="24"/>
      <c r="D145" s="57" t="s">
        <v>20</v>
      </c>
      <c r="E145" s="20">
        <f>SUM(E146:E149)</f>
        <v>51513202.1</v>
      </c>
      <c r="F145" s="20">
        <f>SUM(F146:F149)</f>
        <v>12551299.11</v>
      </c>
      <c r="G145" s="21">
        <f aca="true" t="shared" si="7" ref="G145:G151">F145/E145*100</f>
        <v>24.365208525835357</v>
      </c>
      <c r="H145" s="73" t="s">
        <v>132</v>
      </c>
      <c r="I145" s="61"/>
    </row>
    <row r="146" spans="1:11" ht="16.5" customHeight="1">
      <c r="A146" s="115"/>
      <c r="B146" s="74"/>
      <c r="C146" s="24"/>
      <c r="D146" s="24" t="s">
        <v>17</v>
      </c>
      <c r="E146" s="25">
        <v>38315952.1</v>
      </c>
      <c r="F146" s="25">
        <v>12551299.11</v>
      </c>
      <c r="G146" s="19">
        <f t="shared" si="7"/>
        <v>32.75737237911412</v>
      </c>
      <c r="H146" s="73"/>
      <c r="I146" s="61"/>
      <c r="K146" s="15"/>
    </row>
    <row r="147" spans="1:12" ht="16.5" customHeight="1">
      <c r="A147" s="115"/>
      <c r="B147" s="74"/>
      <c r="C147" s="24"/>
      <c r="D147" s="24" t="s">
        <v>18</v>
      </c>
      <c r="E147" s="25">
        <v>3608380</v>
      </c>
      <c r="F147" s="25">
        <v>0</v>
      </c>
      <c r="G147" s="19">
        <f t="shared" si="7"/>
        <v>0</v>
      </c>
      <c r="H147" s="73"/>
      <c r="I147" s="61"/>
      <c r="K147" s="15"/>
      <c r="L147" s="3"/>
    </row>
    <row r="148" spans="1:12" ht="16.5" customHeight="1">
      <c r="A148" s="115"/>
      <c r="B148" s="74"/>
      <c r="C148" s="24"/>
      <c r="D148" s="24" t="s">
        <v>19</v>
      </c>
      <c r="E148" s="25">
        <v>9588870</v>
      </c>
      <c r="F148" s="25">
        <v>0</v>
      </c>
      <c r="G148" s="19">
        <v>0</v>
      </c>
      <c r="H148" s="73"/>
      <c r="I148" s="61"/>
      <c r="J148" s="3"/>
      <c r="K148" s="39"/>
      <c r="L148" s="39"/>
    </row>
    <row r="149" spans="1:11" ht="19.5" customHeight="1">
      <c r="A149" s="115"/>
      <c r="B149" s="74"/>
      <c r="C149" s="24"/>
      <c r="D149" s="24" t="s">
        <v>21</v>
      </c>
      <c r="E149" s="25">
        <v>0</v>
      </c>
      <c r="F149" s="25">
        <v>0</v>
      </c>
      <c r="G149" s="19">
        <v>0</v>
      </c>
      <c r="H149" s="73"/>
      <c r="I149" s="61"/>
      <c r="J149" s="72"/>
      <c r="K149" s="72"/>
    </row>
    <row r="150" spans="1:11" ht="18" customHeight="1">
      <c r="A150" s="115" t="s">
        <v>65</v>
      </c>
      <c r="B150" s="74" t="s">
        <v>106</v>
      </c>
      <c r="C150" s="24"/>
      <c r="D150" s="57" t="s">
        <v>20</v>
      </c>
      <c r="E150" s="20">
        <f>SUM(E151:E154)</f>
        <v>2612225.97</v>
      </c>
      <c r="F150" s="20">
        <f>SUM(F151:F154)</f>
        <v>1377791.58</v>
      </c>
      <c r="G150" s="21">
        <f t="shared" si="7"/>
        <v>52.74396609723622</v>
      </c>
      <c r="H150" s="73"/>
      <c r="I150" s="61"/>
      <c r="J150" s="72"/>
      <c r="K150" s="72"/>
    </row>
    <row r="151" spans="1:9" ht="18" customHeight="1">
      <c r="A151" s="115"/>
      <c r="B151" s="74"/>
      <c r="C151" s="24"/>
      <c r="D151" s="24" t="s">
        <v>17</v>
      </c>
      <c r="E151" s="25">
        <v>2612225.97</v>
      </c>
      <c r="F151" s="25">
        <v>1377791.58</v>
      </c>
      <c r="G151" s="19">
        <f t="shared" si="7"/>
        <v>52.74396609723622</v>
      </c>
      <c r="H151" s="73"/>
      <c r="I151" s="61"/>
    </row>
    <row r="152" spans="1:9" ht="18" customHeight="1">
      <c r="A152" s="115"/>
      <c r="B152" s="74"/>
      <c r="C152" s="24"/>
      <c r="D152" s="24" t="s">
        <v>18</v>
      </c>
      <c r="E152" s="25">
        <v>0</v>
      </c>
      <c r="F152" s="25">
        <v>0</v>
      </c>
      <c r="G152" s="19">
        <v>0</v>
      </c>
      <c r="H152" s="73"/>
      <c r="I152" s="61"/>
    </row>
    <row r="153" spans="1:9" ht="15.75">
      <c r="A153" s="115"/>
      <c r="B153" s="74"/>
      <c r="C153" s="24"/>
      <c r="D153" s="24" t="s">
        <v>19</v>
      </c>
      <c r="E153" s="25">
        <v>0</v>
      </c>
      <c r="F153" s="25">
        <v>0</v>
      </c>
      <c r="G153" s="19">
        <v>0</v>
      </c>
      <c r="H153" s="73"/>
      <c r="I153" s="61"/>
    </row>
    <row r="154" spans="1:9" ht="18" customHeight="1">
      <c r="A154" s="115"/>
      <c r="B154" s="74"/>
      <c r="C154" s="24"/>
      <c r="D154" s="24" t="s">
        <v>21</v>
      </c>
      <c r="E154" s="25">
        <v>0</v>
      </c>
      <c r="F154" s="25">
        <v>0</v>
      </c>
      <c r="G154" s="19">
        <v>0</v>
      </c>
      <c r="H154" s="73"/>
      <c r="I154" s="61"/>
    </row>
    <row r="155" spans="1:9" ht="19.5" customHeight="1">
      <c r="A155" s="115" t="s">
        <v>66</v>
      </c>
      <c r="B155" s="74" t="s">
        <v>107</v>
      </c>
      <c r="C155" s="24"/>
      <c r="D155" s="57" t="s">
        <v>20</v>
      </c>
      <c r="E155" s="20">
        <f>SUM(E156:E159)</f>
        <v>23941366.8</v>
      </c>
      <c r="F155" s="20">
        <f>SUM(F156:F159)</f>
        <v>8164555</v>
      </c>
      <c r="G155" s="21">
        <f>F155/E155*100</f>
        <v>34.1022927730258</v>
      </c>
      <c r="H155" s="73" t="s">
        <v>132</v>
      </c>
      <c r="I155" s="61"/>
    </row>
    <row r="156" spans="1:9" ht="19.5" customHeight="1">
      <c r="A156" s="115"/>
      <c r="B156" s="74"/>
      <c r="C156" s="24"/>
      <c r="D156" s="24" t="s">
        <v>17</v>
      </c>
      <c r="E156" s="25">
        <v>22903000</v>
      </c>
      <c r="F156" s="25">
        <v>7664638</v>
      </c>
      <c r="G156" s="19">
        <f>F156/E156*100</f>
        <v>33.46565078810636</v>
      </c>
      <c r="H156" s="73"/>
      <c r="I156" s="61"/>
    </row>
    <row r="157" spans="1:9" ht="19.5" customHeight="1">
      <c r="A157" s="115"/>
      <c r="B157" s="74"/>
      <c r="C157" s="24"/>
      <c r="D157" s="24" t="s">
        <v>18</v>
      </c>
      <c r="E157" s="25">
        <v>1038366.8</v>
      </c>
      <c r="F157" s="25">
        <v>499917</v>
      </c>
      <c r="G157" s="19">
        <f>F157/E157*100</f>
        <v>48.14454776481683</v>
      </c>
      <c r="H157" s="73"/>
      <c r="I157" s="61"/>
    </row>
    <row r="158" spans="1:9" ht="19.5" customHeight="1">
      <c r="A158" s="115"/>
      <c r="B158" s="74"/>
      <c r="C158" s="24"/>
      <c r="D158" s="24" t="s">
        <v>19</v>
      </c>
      <c r="E158" s="25">
        <v>0</v>
      </c>
      <c r="F158" s="25">
        <v>0</v>
      </c>
      <c r="G158" s="19">
        <v>0</v>
      </c>
      <c r="H158" s="73"/>
      <c r="I158" s="61"/>
    </row>
    <row r="159" spans="1:9" ht="19.5" customHeight="1">
      <c r="A159" s="115"/>
      <c r="B159" s="74"/>
      <c r="C159" s="24"/>
      <c r="D159" s="24" t="s">
        <v>21</v>
      </c>
      <c r="E159" s="25">
        <v>0</v>
      </c>
      <c r="F159" s="25">
        <v>0</v>
      </c>
      <c r="G159" s="19">
        <v>0</v>
      </c>
      <c r="H159" s="73"/>
      <c r="I159" s="61"/>
    </row>
    <row r="160" spans="1:12" ht="18.75">
      <c r="A160" s="115" t="s">
        <v>91</v>
      </c>
      <c r="B160" s="74" t="s">
        <v>108</v>
      </c>
      <c r="C160" s="24"/>
      <c r="D160" s="57" t="s">
        <v>20</v>
      </c>
      <c r="E160" s="20">
        <f>SUM(E161:E164)</f>
        <v>0</v>
      </c>
      <c r="F160" s="20">
        <f>SUM(F161:F164)</f>
        <v>0</v>
      </c>
      <c r="G160" s="21">
        <v>0</v>
      </c>
      <c r="H160" s="73" t="s">
        <v>139</v>
      </c>
      <c r="I160" s="61"/>
      <c r="K160" s="40"/>
      <c r="L160" s="40"/>
    </row>
    <row r="161" spans="1:12" ht="18.75">
      <c r="A161" s="115"/>
      <c r="B161" s="74"/>
      <c r="C161" s="24"/>
      <c r="D161" s="24" t="s">
        <v>17</v>
      </c>
      <c r="E161" s="25">
        <v>0</v>
      </c>
      <c r="F161" s="25">
        <v>0</v>
      </c>
      <c r="G161" s="19">
        <v>0</v>
      </c>
      <c r="H161" s="73"/>
      <c r="I161" s="61"/>
      <c r="K161" s="40"/>
      <c r="L161" s="40"/>
    </row>
    <row r="162" spans="1:12" ht="18.75">
      <c r="A162" s="115"/>
      <c r="B162" s="74"/>
      <c r="C162" s="24"/>
      <c r="D162" s="24" t="s">
        <v>18</v>
      </c>
      <c r="E162" s="25">
        <v>0</v>
      </c>
      <c r="F162" s="25">
        <v>0</v>
      </c>
      <c r="G162" s="19">
        <v>0</v>
      </c>
      <c r="H162" s="73"/>
      <c r="I162" s="61"/>
      <c r="K162" s="40"/>
      <c r="L162" s="40"/>
    </row>
    <row r="163" spans="1:12" ht="18.75">
      <c r="A163" s="115"/>
      <c r="B163" s="74"/>
      <c r="C163" s="24"/>
      <c r="D163" s="24" t="s">
        <v>19</v>
      </c>
      <c r="E163" s="25">
        <v>0</v>
      </c>
      <c r="F163" s="25">
        <v>0</v>
      </c>
      <c r="G163" s="19">
        <v>0</v>
      </c>
      <c r="H163" s="73"/>
      <c r="I163" s="61"/>
      <c r="K163" s="40"/>
      <c r="L163" s="40"/>
    </row>
    <row r="164" spans="1:12" ht="19.5" thickBot="1">
      <c r="A164" s="116"/>
      <c r="B164" s="80"/>
      <c r="C164" s="53"/>
      <c r="D164" s="53" t="s">
        <v>21</v>
      </c>
      <c r="E164" s="54">
        <v>0</v>
      </c>
      <c r="F164" s="54">
        <v>0</v>
      </c>
      <c r="G164" s="55">
        <v>0</v>
      </c>
      <c r="H164" s="76"/>
      <c r="I164" s="61"/>
      <c r="K164" s="40"/>
      <c r="L164" s="40"/>
    </row>
    <row r="165" spans="1:9" ht="15.75">
      <c r="A165" s="101" t="s">
        <v>8</v>
      </c>
      <c r="B165" s="90" t="s">
        <v>86</v>
      </c>
      <c r="C165" s="81" t="s">
        <v>10</v>
      </c>
      <c r="D165" s="60" t="s">
        <v>20</v>
      </c>
      <c r="E165" s="22">
        <f>SUM(E166:E169)</f>
        <v>0</v>
      </c>
      <c r="F165" s="22">
        <f>SUM(F166:F169)</f>
        <v>0</v>
      </c>
      <c r="G165" s="23">
        <v>0</v>
      </c>
      <c r="H165" s="84"/>
      <c r="I165" s="61"/>
    </row>
    <row r="166" spans="1:9" ht="15.75">
      <c r="A166" s="102"/>
      <c r="B166" s="91"/>
      <c r="C166" s="82"/>
      <c r="D166" s="57" t="s">
        <v>17</v>
      </c>
      <c r="E166" s="20">
        <v>0</v>
      </c>
      <c r="F166" s="20">
        <v>0</v>
      </c>
      <c r="G166" s="21">
        <v>0</v>
      </c>
      <c r="H166" s="73"/>
      <c r="I166" s="61"/>
    </row>
    <row r="167" spans="1:9" ht="15.75">
      <c r="A167" s="102"/>
      <c r="B167" s="91"/>
      <c r="C167" s="82"/>
      <c r="D167" s="57" t="s">
        <v>18</v>
      </c>
      <c r="E167" s="20">
        <v>0</v>
      </c>
      <c r="F167" s="20">
        <v>0</v>
      </c>
      <c r="G167" s="21">
        <v>0</v>
      </c>
      <c r="H167" s="73"/>
      <c r="I167" s="61"/>
    </row>
    <row r="168" spans="1:9" ht="15.75">
      <c r="A168" s="102"/>
      <c r="B168" s="91"/>
      <c r="C168" s="82"/>
      <c r="D168" s="57" t="s">
        <v>19</v>
      </c>
      <c r="E168" s="20">
        <v>0</v>
      </c>
      <c r="F168" s="20">
        <v>0</v>
      </c>
      <c r="G168" s="21">
        <v>0</v>
      </c>
      <c r="H168" s="73"/>
      <c r="I168" s="61"/>
    </row>
    <row r="169" spans="1:9" ht="16.5" thickBot="1">
      <c r="A169" s="104"/>
      <c r="B169" s="95"/>
      <c r="C169" s="83"/>
      <c r="D169" s="65" t="s">
        <v>21</v>
      </c>
      <c r="E169" s="66">
        <v>0</v>
      </c>
      <c r="F169" s="66">
        <v>0</v>
      </c>
      <c r="G169" s="67">
        <v>0</v>
      </c>
      <c r="H169" s="76"/>
      <c r="I169" s="61"/>
    </row>
    <row r="170" spans="1:9" ht="21" customHeight="1">
      <c r="A170" s="101" t="s">
        <v>9</v>
      </c>
      <c r="B170" s="90" t="s">
        <v>87</v>
      </c>
      <c r="C170" s="81" t="s">
        <v>10</v>
      </c>
      <c r="D170" s="60" t="s">
        <v>20</v>
      </c>
      <c r="E170" s="22">
        <f>SUM(E171:E174)</f>
        <v>127446531.59</v>
      </c>
      <c r="F170" s="22">
        <f>SUM(F171:F174)</f>
        <v>38906576.44</v>
      </c>
      <c r="G170" s="23">
        <f aca="true" t="shared" si="8" ref="G170:G184">F170/E170*100</f>
        <v>30.52776403924732</v>
      </c>
      <c r="H170" s="84" t="s">
        <v>132</v>
      </c>
      <c r="I170" s="61"/>
    </row>
    <row r="171" spans="1:9" ht="21" customHeight="1">
      <c r="A171" s="102"/>
      <c r="B171" s="91"/>
      <c r="C171" s="82"/>
      <c r="D171" s="57" t="s">
        <v>17</v>
      </c>
      <c r="E171" s="20">
        <v>107080493.27</v>
      </c>
      <c r="F171" s="20">
        <v>38906576.44</v>
      </c>
      <c r="G171" s="21">
        <f t="shared" si="8"/>
        <v>36.33395332042254</v>
      </c>
      <c r="H171" s="73"/>
      <c r="I171" s="61"/>
    </row>
    <row r="172" spans="1:9" ht="21" customHeight="1">
      <c r="A172" s="102"/>
      <c r="B172" s="91"/>
      <c r="C172" s="82"/>
      <c r="D172" s="57" t="s">
        <v>18</v>
      </c>
      <c r="E172" s="20">
        <v>20366038.32</v>
      </c>
      <c r="F172" s="20">
        <v>0</v>
      </c>
      <c r="G172" s="21">
        <f t="shared" si="8"/>
        <v>0</v>
      </c>
      <c r="H172" s="73"/>
      <c r="I172" s="61"/>
    </row>
    <row r="173" spans="1:9" ht="21" customHeight="1">
      <c r="A173" s="102"/>
      <c r="B173" s="91"/>
      <c r="C173" s="82"/>
      <c r="D173" s="57" t="s">
        <v>19</v>
      </c>
      <c r="E173" s="20">
        <v>0</v>
      </c>
      <c r="F173" s="20">
        <v>0</v>
      </c>
      <c r="G173" s="21">
        <v>0</v>
      </c>
      <c r="H173" s="73"/>
      <c r="I173" s="61"/>
    </row>
    <row r="174" spans="1:9" ht="21" customHeight="1" thickBot="1">
      <c r="A174" s="104"/>
      <c r="B174" s="95"/>
      <c r="C174" s="83"/>
      <c r="D174" s="65" t="s">
        <v>21</v>
      </c>
      <c r="E174" s="66">
        <v>0</v>
      </c>
      <c r="F174" s="66">
        <v>0</v>
      </c>
      <c r="G174" s="67">
        <v>0</v>
      </c>
      <c r="H174" s="76"/>
      <c r="I174" s="61"/>
    </row>
    <row r="175" spans="1:11" ht="18.75">
      <c r="A175" s="101" t="s">
        <v>12</v>
      </c>
      <c r="B175" s="90" t="s">
        <v>127</v>
      </c>
      <c r="C175" s="81" t="s">
        <v>10</v>
      </c>
      <c r="D175" s="60" t="s">
        <v>20</v>
      </c>
      <c r="E175" s="22">
        <f>SUM(E176:E179)</f>
        <v>3472830</v>
      </c>
      <c r="F175" s="22">
        <f>SUM(F176:F179)</f>
        <v>0</v>
      </c>
      <c r="G175" s="23">
        <f t="shared" si="8"/>
        <v>0</v>
      </c>
      <c r="H175" s="84" t="s">
        <v>132</v>
      </c>
      <c r="I175" s="61"/>
      <c r="K175" s="34"/>
    </row>
    <row r="176" spans="1:11" ht="18.75">
      <c r="A176" s="102"/>
      <c r="B176" s="91"/>
      <c r="C176" s="82"/>
      <c r="D176" s="57" t="s">
        <v>17</v>
      </c>
      <c r="E176" s="20">
        <v>3472830</v>
      </c>
      <c r="F176" s="20">
        <v>0</v>
      </c>
      <c r="G176" s="21">
        <f t="shared" si="8"/>
        <v>0</v>
      </c>
      <c r="H176" s="73"/>
      <c r="I176" s="61"/>
      <c r="K176" s="34"/>
    </row>
    <row r="177" spans="1:9" ht="15.75">
      <c r="A177" s="102"/>
      <c r="B177" s="91"/>
      <c r="C177" s="82"/>
      <c r="D177" s="57" t="s">
        <v>18</v>
      </c>
      <c r="E177" s="20">
        <v>0</v>
      </c>
      <c r="F177" s="20">
        <v>0</v>
      </c>
      <c r="G177" s="21">
        <v>0</v>
      </c>
      <c r="H177" s="73"/>
      <c r="I177" s="61"/>
    </row>
    <row r="178" spans="1:9" ht="15.75">
      <c r="A178" s="102"/>
      <c r="B178" s="91"/>
      <c r="C178" s="82"/>
      <c r="D178" s="57" t="s">
        <v>19</v>
      </c>
      <c r="E178" s="20">
        <v>0</v>
      </c>
      <c r="F178" s="20">
        <v>0</v>
      </c>
      <c r="G178" s="21">
        <v>0</v>
      </c>
      <c r="H178" s="73"/>
      <c r="I178" s="61"/>
    </row>
    <row r="179" spans="1:10" ht="16.5" thickBot="1">
      <c r="A179" s="104"/>
      <c r="B179" s="95"/>
      <c r="C179" s="83"/>
      <c r="D179" s="65" t="s">
        <v>21</v>
      </c>
      <c r="E179" s="66">
        <v>0</v>
      </c>
      <c r="F179" s="66">
        <v>0</v>
      </c>
      <c r="G179" s="67">
        <v>0</v>
      </c>
      <c r="H179" s="76"/>
      <c r="I179" s="61"/>
      <c r="J179" s="3"/>
    </row>
    <row r="180" spans="1:11" ht="21" customHeight="1">
      <c r="A180" s="101" t="s">
        <v>13</v>
      </c>
      <c r="B180" s="90" t="s">
        <v>88</v>
      </c>
      <c r="C180" s="81" t="s">
        <v>11</v>
      </c>
      <c r="D180" s="60" t="s">
        <v>20</v>
      </c>
      <c r="E180" s="22">
        <f>SUM(E181:E184)</f>
        <v>285145894.01</v>
      </c>
      <c r="F180" s="22">
        <f>SUM(F181:F184)</f>
        <v>138388254.82</v>
      </c>
      <c r="G180" s="23">
        <f t="shared" si="8"/>
        <v>48.532438210436496</v>
      </c>
      <c r="H180" s="86"/>
      <c r="I180" s="35"/>
      <c r="K180" s="5"/>
    </row>
    <row r="181" spans="1:12" ht="21" customHeight="1">
      <c r="A181" s="102"/>
      <c r="B181" s="91"/>
      <c r="C181" s="82"/>
      <c r="D181" s="57" t="s">
        <v>17</v>
      </c>
      <c r="E181" s="20">
        <f aca="true" t="shared" si="9" ref="E181:F184">E186+E191+E196+E201+E206</f>
        <v>257558350</v>
      </c>
      <c r="F181" s="20">
        <f t="shared" si="9"/>
        <v>124119100.51</v>
      </c>
      <c r="G181" s="21">
        <f t="shared" si="8"/>
        <v>48.1906723311436</v>
      </c>
      <c r="H181" s="85"/>
      <c r="I181" s="35"/>
      <c r="J181" s="78"/>
      <c r="K181" s="78"/>
      <c r="L181" s="5"/>
    </row>
    <row r="182" spans="1:12" ht="21" customHeight="1">
      <c r="A182" s="102"/>
      <c r="B182" s="91"/>
      <c r="C182" s="82"/>
      <c r="D182" s="57" t="s">
        <v>18</v>
      </c>
      <c r="E182" s="20">
        <f t="shared" si="9"/>
        <v>19414873.25</v>
      </c>
      <c r="F182" s="20">
        <f t="shared" si="9"/>
        <v>9589182.41</v>
      </c>
      <c r="G182" s="21">
        <f t="shared" si="8"/>
        <v>49.390909157751004</v>
      </c>
      <c r="H182" s="85"/>
      <c r="I182" s="35"/>
      <c r="J182" s="78"/>
      <c r="K182" s="78"/>
      <c r="L182" s="5"/>
    </row>
    <row r="183" spans="1:12" ht="21" customHeight="1">
      <c r="A183" s="102"/>
      <c r="B183" s="91"/>
      <c r="C183" s="82"/>
      <c r="D183" s="57" t="s">
        <v>19</v>
      </c>
      <c r="E183" s="20">
        <f t="shared" si="9"/>
        <v>18025.34</v>
      </c>
      <c r="F183" s="20">
        <f t="shared" si="9"/>
        <v>0</v>
      </c>
      <c r="G183" s="21">
        <f t="shared" si="8"/>
        <v>0</v>
      </c>
      <c r="H183" s="85"/>
      <c r="I183" s="35"/>
      <c r="K183" s="5"/>
      <c r="L183" s="5"/>
    </row>
    <row r="184" spans="1:12" ht="21" customHeight="1">
      <c r="A184" s="102"/>
      <c r="B184" s="91"/>
      <c r="C184" s="82"/>
      <c r="D184" s="57" t="s">
        <v>21</v>
      </c>
      <c r="E184" s="20">
        <f t="shared" si="9"/>
        <v>8154645.42</v>
      </c>
      <c r="F184" s="20">
        <f t="shared" si="9"/>
        <v>4679971.9</v>
      </c>
      <c r="G184" s="21">
        <f t="shared" si="8"/>
        <v>57.390256215456645</v>
      </c>
      <c r="H184" s="85"/>
      <c r="I184" s="35"/>
      <c r="J184" s="2"/>
      <c r="K184" s="16"/>
      <c r="L184" s="5"/>
    </row>
    <row r="185" spans="1:12" ht="19.5" customHeight="1">
      <c r="A185" s="115" t="s">
        <v>67</v>
      </c>
      <c r="B185" s="74" t="s">
        <v>98</v>
      </c>
      <c r="C185" s="24"/>
      <c r="D185" s="57" t="s">
        <v>20</v>
      </c>
      <c r="E185" s="20">
        <f>SUM(E186:E189)</f>
        <v>195626791.26</v>
      </c>
      <c r="F185" s="20">
        <f>SUM(F186:F189)</f>
        <v>102782082.66000001</v>
      </c>
      <c r="G185" s="21">
        <f>F185/E185*100</f>
        <v>52.539880656426206</v>
      </c>
      <c r="H185" s="85"/>
      <c r="I185" s="35"/>
      <c r="K185" s="9"/>
      <c r="L185" s="5"/>
    </row>
    <row r="186" spans="1:12" ht="19.5" customHeight="1">
      <c r="A186" s="115"/>
      <c r="B186" s="74"/>
      <c r="C186" s="24"/>
      <c r="D186" s="24" t="s">
        <v>17</v>
      </c>
      <c r="E186" s="25">
        <v>174852204.76</v>
      </c>
      <c r="F186" s="25">
        <v>91975543.25</v>
      </c>
      <c r="G186" s="19">
        <f aca="true" t="shared" si="10" ref="G186:G199">F186/E186*100</f>
        <v>52.60187789810515</v>
      </c>
      <c r="H186" s="85"/>
      <c r="I186" s="35"/>
      <c r="K186" s="9"/>
      <c r="L186" s="5"/>
    </row>
    <row r="187" spans="1:12" ht="19.5" customHeight="1">
      <c r="A187" s="115"/>
      <c r="B187" s="74"/>
      <c r="C187" s="24"/>
      <c r="D187" s="24" t="s">
        <v>18</v>
      </c>
      <c r="E187" s="25">
        <v>12823941.08</v>
      </c>
      <c r="F187" s="25">
        <v>6301118.01</v>
      </c>
      <c r="G187" s="19">
        <f t="shared" si="10"/>
        <v>49.135581415194714</v>
      </c>
      <c r="H187" s="85"/>
      <c r="I187" s="35"/>
      <c r="K187" s="9"/>
      <c r="L187" s="5"/>
    </row>
    <row r="188" spans="1:12" ht="19.5" customHeight="1">
      <c r="A188" s="115"/>
      <c r="B188" s="74"/>
      <c r="C188" s="24"/>
      <c r="D188" s="24" t="s">
        <v>19</v>
      </c>
      <c r="E188" s="25">
        <v>0</v>
      </c>
      <c r="F188" s="25">
        <v>0</v>
      </c>
      <c r="G188" s="19">
        <v>0</v>
      </c>
      <c r="H188" s="85"/>
      <c r="I188" s="35"/>
      <c r="K188" s="9"/>
      <c r="L188" s="5"/>
    </row>
    <row r="189" spans="1:12" ht="19.5" customHeight="1">
      <c r="A189" s="115"/>
      <c r="B189" s="74"/>
      <c r="C189" s="24"/>
      <c r="D189" s="24" t="s">
        <v>21</v>
      </c>
      <c r="E189" s="25">
        <v>7950645.42</v>
      </c>
      <c r="F189" s="25">
        <v>4505421.4</v>
      </c>
      <c r="G189" s="19">
        <f t="shared" si="10"/>
        <v>56.667366760773</v>
      </c>
      <c r="H189" s="85"/>
      <c r="I189" s="35"/>
      <c r="K189" s="10"/>
      <c r="L189" s="5"/>
    </row>
    <row r="190" spans="1:12" ht="15.75">
      <c r="A190" s="115" t="s">
        <v>68</v>
      </c>
      <c r="B190" s="74" t="s">
        <v>99</v>
      </c>
      <c r="C190" s="24"/>
      <c r="D190" s="57" t="s">
        <v>20</v>
      </c>
      <c r="E190" s="20">
        <f>SUM(E191:E194)</f>
        <v>55171758.940000005</v>
      </c>
      <c r="F190" s="20">
        <f>SUM(F191:F194)</f>
        <v>27053930.99</v>
      </c>
      <c r="G190" s="21">
        <f t="shared" si="10"/>
        <v>49.03583193608436</v>
      </c>
      <c r="H190" s="131"/>
      <c r="I190" s="38"/>
      <c r="K190" s="5"/>
      <c r="L190" s="5"/>
    </row>
    <row r="191" spans="1:12" ht="15.75">
      <c r="A191" s="115"/>
      <c r="B191" s="74"/>
      <c r="C191" s="24"/>
      <c r="D191" s="24" t="s">
        <v>17</v>
      </c>
      <c r="E191" s="25">
        <v>49875747.65</v>
      </c>
      <c r="F191" s="25">
        <v>24420593.22</v>
      </c>
      <c r="G191" s="19">
        <f t="shared" si="10"/>
        <v>48.96286145196262</v>
      </c>
      <c r="H191" s="131"/>
      <c r="I191" s="38"/>
      <c r="K191" s="5"/>
      <c r="L191" s="5"/>
    </row>
    <row r="192" spans="1:12" ht="15.75">
      <c r="A192" s="115"/>
      <c r="B192" s="74"/>
      <c r="C192" s="24"/>
      <c r="D192" s="24" t="s">
        <v>18</v>
      </c>
      <c r="E192" s="25">
        <v>5273985.95</v>
      </c>
      <c r="F192" s="25">
        <v>2629591.27</v>
      </c>
      <c r="G192" s="19">
        <f t="shared" si="10"/>
        <v>49.85965633829571</v>
      </c>
      <c r="H192" s="131"/>
      <c r="I192" s="38"/>
      <c r="J192" s="2"/>
      <c r="K192" s="5"/>
      <c r="L192" s="5"/>
    </row>
    <row r="193" spans="1:12" ht="15.75">
      <c r="A193" s="115"/>
      <c r="B193" s="74"/>
      <c r="C193" s="24"/>
      <c r="D193" s="24" t="s">
        <v>19</v>
      </c>
      <c r="E193" s="25">
        <v>18025.34</v>
      </c>
      <c r="F193" s="25">
        <v>0</v>
      </c>
      <c r="G193" s="19">
        <f t="shared" si="10"/>
        <v>0</v>
      </c>
      <c r="H193" s="131"/>
      <c r="I193" s="38"/>
      <c r="K193" s="5"/>
      <c r="L193" s="5"/>
    </row>
    <row r="194" spans="1:12" ht="15.75">
      <c r="A194" s="115"/>
      <c r="B194" s="74"/>
      <c r="C194" s="24"/>
      <c r="D194" s="24" t="s">
        <v>21</v>
      </c>
      <c r="E194" s="25">
        <v>4000</v>
      </c>
      <c r="F194" s="25">
        <v>3746.5</v>
      </c>
      <c r="G194" s="19">
        <f t="shared" si="10"/>
        <v>93.66250000000001</v>
      </c>
      <c r="H194" s="131"/>
      <c r="I194" s="38"/>
      <c r="J194" s="2"/>
      <c r="K194" s="5"/>
      <c r="L194" s="5"/>
    </row>
    <row r="195" spans="1:12" ht="18" customHeight="1">
      <c r="A195" s="115" t="s">
        <v>69</v>
      </c>
      <c r="B195" s="74" t="s">
        <v>100</v>
      </c>
      <c r="C195" s="24"/>
      <c r="D195" s="57" t="s">
        <v>20</v>
      </c>
      <c r="E195" s="20">
        <f>SUM(E196:E199)</f>
        <v>15826673.81</v>
      </c>
      <c r="F195" s="20">
        <f>SUM(F196:F199)</f>
        <v>8552241.17</v>
      </c>
      <c r="G195" s="21">
        <f t="shared" si="10"/>
        <v>54.036882750412865</v>
      </c>
      <c r="H195" s="131"/>
      <c r="I195" s="38"/>
      <c r="K195" s="5"/>
      <c r="L195" s="5"/>
    </row>
    <row r="196" spans="1:12" ht="18" customHeight="1">
      <c r="A196" s="115"/>
      <c r="B196" s="74"/>
      <c r="C196" s="24"/>
      <c r="D196" s="24" t="s">
        <v>17</v>
      </c>
      <c r="E196" s="25">
        <v>14309727.59</v>
      </c>
      <c r="F196" s="25">
        <v>7722964.04</v>
      </c>
      <c r="G196" s="19">
        <f t="shared" si="10"/>
        <v>53.97002837005089</v>
      </c>
      <c r="H196" s="131"/>
      <c r="I196" s="38"/>
      <c r="K196" s="5"/>
      <c r="L196" s="5"/>
    </row>
    <row r="197" spans="1:12" ht="18" customHeight="1">
      <c r="A197" s="115"/>
      <c r="B197" s="74"/>
      <c r="C197" s="24"/>
      <c r="D197" s="24" t="s">
        <v>18</v>
      </c>
      <c r="E197" s="25">
        <v>1316946.22</v>
      </c>
      <c r="F197" s="25">
        <v>658473.13</v>
      </c>
      <c r="G197" s="19">
        <f t="shared" si="10"/>
        <v>50.0000015186649</v>
      </c>
      <c r="H197" s="131"/>
      <c r="I197" s="38"/>
      <c r="K197" s="5"/>
      <c r="L197" s="5"/>
    </row>
    <row r="198" spans="1:12" ht="19.5" customHeight="1">
      <c r="A198" s="115"/>
      <c r="B198" s="74"/>
      <c r="C198" s="24"/>
      <c r="D198" s="24" t="s">
        <v>19</v>
      </c>
      <c r="E198" s="25">
        <v>0</v>
      </c>
      <c r="F198" s="25">
        <v>0</v>
      </c>
      <c r="G198" s="19">
        <v>0</v>
      </c>
      <c r="H198" s="131"/>
      <c r="I198" s="38"/>
      <c r="K198" s="5"/>
      <c r="L198" s="5"/>
    </row>
    <row r="199" spans="1:9" ht="15.75">
      <c r="A199" s="115"/>
      <c r="B199" s="74"/>
      <c r="C199" s="24"/>
      <c r="D199" s="24" t="s">
        <v>21</v>
      </c>
      <c r="E199" s="25">
        <v>200000</v>
      </c>
      <c r="F199" s="25">
        <v>170804</v>
      </c>
      <c r="G199" s="19">
        <f t="shared" si="10"/>
        <v>85.402</v>
      </c>
      <c r="H199" s="131"/>
      <c r="I199" s="38"/>
    </row>
    <row r="200" spans="1:9" ht="15.75">
      <c r="A200" s="115" t="s">
        <v>70</v>
      </c>
      <c r="B200" s="74" t="s">
        <v>101</v>
      </c>
      <c r="C200" s="24"/>
      <c r="D200" s="57" t="s">
        <v>20</v>
      </c>
      <c r="E200" s="20">
        <f>SUM(E201:E204)</f>
        <v>0</v>
      </c>
      <c r="F200" s="20">
        <f>SUM(F201:F204)</f>
        <v>0</v>
      </c>
      <c r="G200" s="21">
        <v>0</v>
      </c>
      <c r="H200" s="73" t="s">
        <v>147</v>
      </c>
      <c r="I200" s="61"/>
    </row>
    <row r="201" spans="1:9" ht="15.75">
      <c r="A201" s="115"/>
      <c r="B201" s="74"/>
      <c r="C201" s="24"/>
      <c r="D201" s="24" t="s">
        <v>17</v>
      </c>
      <c r="E201" s="25">
        <v>0</v>
      </c>
      <c r="F201" s="25">
        <v>0</v>
      </c>
      <c r="G201" s="19">
        <v>0</v>
      </c>
      <c r="H201" s="73"/>
      <c r="I201" s="61"/>
    </row>
    <row r="202" spans="1:9" ht="15.75">
      <c r="A202" s="115"/>
      <c r="B202" s="74"/>
      <c r="C202" s="24"/>
      <c r="D202" s="24" t="s">
        <v>18</v>
      </c>
      <c r="E202" s="25">
        <v>0</v>
      </c>
      <c r="F202" s="25">
        <v>0</v>
      </c>
      <c r="G202" s="19">
        <v>0</v>
      </c>
      <c r="H202" s="73"/>
      <c r="I202" s="61"/>
    </row>
    <row r="203" spans="1:9" ht="15.75">
      <c r="A203" s="115"/>
      <c r="B203" s="74"/>
      <c r="C203" s="24"/>
      <c r="D203" s="24" t="s">
        <v>19</v>
      </c>
      <c r="E203" s="25">
        <v>0</v>
      </c>
      <c r="F203" s="25">
        <v>0</v>
      </c>
      <c r="G203" s="19">
        <v>0</v>
      </c>
      <c r="H203" s="73"/>
      <c r="I203" s="61"/>
    </row>
    <row r="204" spans="1:9" ht="18" customHeight="1">
      <c r="A204" s="115"/>
      <c r="B204" s="74"/>
      <c r="C204" s="24"/>
      <c r="D204" s="24" t="s">
        <v>21</v>
      </c>
      <c r="E204" s="25">
        <v>0</v>
      </c>
      <c r="F204" s="25">
        <v>0</v>
      </c>
      <c r="G204" s="19">
        <v>0</v>
      </c>
      <c r="H204" s="73"/>
      <c r="I204" s="61"/>
    </row>
    <row r="205" spans="1:11" ht="21.75" customHeight="1">
      <c r="A205" s="115" t="s">
        <v>74</v>
      </c>
      <c r="B205" s="74" t="s">
        <v>102</v>
      </c>
      <c r="C205" s="24"/>
      <c r="D205" s="57" t="s">
        <v>20</v>
      </c>
      <c r="E205" s="20">
        <f>SUM(E206:E209)</f>
        <v>18520670</v>
      </c>
      <c r="F205" s="20">
        <f>SUM(F206:F209)</f>
        <v>0</v>
      </c>
      <c r="G205" s="21">
        <f>F205/E205*100</f>
        <v>0</v>
      </c>
      <c r="H205" s="73" t="s">
        <v>137</v>
      </c>
      <c r="I205" s="61"/>
      <c r="K205" s="79"/>
    </row>
    <row r="206" spans="1:11" ht="21.75" customHeight="1">
      <c r="A206" s="115"/>
      <c r="B206" s="74"/>
      <c r="C206" s="24"/>
      <c r="D206" s="24" t="s">
        <v>17</v>
      </c>
      <c r="E206" s="25">
        <v>18520670</v>
      </c>
      <c r="F206" s="25">
        <v>0</v>
      </c>
      <c r="G206" s="19">
        <f>F206/E206*100</f>
        <v>0</v>
      </c>
      <c r="H206" s="73"/>
      <c r="I206" s="61"/>
      <c r="K206" s="79"/>
    </row>
    <row r="207" spans="1:11" ht="21.75" customHeight="1">
      <c r="A207" s="115"/>
      <c r="B207" s="74"/>
      <c r="C207" s="24"/>
      <c r="D207" s="24" t="s">
        <v>18</v>
      </c>
      <c r="E207" s="25">
        <v>0</v>
      </c>
      <c r="F207" s="25">
        <v>0</v>
      </c>
      <c r="G207" s="19">
        <v>0</v>
      </c>
      <c r="H207" s="73"/>
      <c r="I207" s="61"/>
      <c r="K207" s="79"/>
    </row>
    <row r="208" spans="1:11" ht="21.75" customHeight="1">
      <c r="A208" s="115"/>
      <c r="B208" s="74"/>
      <c r="C208" s="24"/>
      <c r="D208" s="24" t="s">
        <v>19</v>
      </c>
      <c r="E208" s="25">
        <v>0</v>
      </c>
      <c r="F208" s="25">
        <v>0</v>
      </c>
      <c r="G208" s="19">
        <v>0</v>
      </c>
      <c r="H208" s="73"/>
      <c r="I208" s="61"/>
      <c r="K208" s="79"/>
    </row>
    <row r="209" spans="1:11" ht="21.75" customHeight="1" thickBot="1">
      <c r="A209" s="116"/>
      <c r="B209" s="80"/>
      <c r="C209" s="53"/>
      <c r="D209" s="53" t="s">
        <v>21</v>
      </c>
      <c r="E209" s="54">
        <v>0</v>
      </c>
      <c r="F209" s="54">
        <v>0</v>
      </c>
      <c r="G209" s="55">
        <v>0</v>
      </c>
      <c r="H209" s="76"/>
      <c r="I209" s="61"/>
      <c r="K209" s="79"/>
    </row>
    <row r="210" spans="1:11" ht="18" customHeight="1">
      <c r="A210" s="101" t="s">
        <v>14</v>
      </c>
      <c r="B210" s="90" t="s">
        <v>89</v>
      </c>
      <c r="C210" s="81" t="s">
        <v>11</v>
      </c>
      <c r="D210" s="60" t="s">
        <v>20</v>
      </c>
      <c r="E210" s="22">
        <f>SUM(E211:E214)</f>
        <v>21376122</v>
      </c>
      <c r="F210" s="22">
        <f>SUM(F211:F214)</f>
        <v>11465021.05</v>
      </c>
      <c r="G210" s="23">
        <f>F210/E210*100</f>
        <v>53.634710028320384</v>
      </c>
      <c r="H210" s="111"/>
      <c r="I210" s="32"/>
      <c r="K210" s="11"/>
    </row>
    <row r="211" spans="1:11" ht="18" customHeight="1">
      <c r="A211" s="102"/>
      <c r="B211" s="91"/>
      <c r="C211" s="82"/>
      <c r="D211" s="57" t="s">
        <v>17</v>
      </c>
      <c r="E211" s="20">
        <f aca="true" t="shared" si="11" ref="E211:F214">E216+E221+E226</f>
        <v>21236122</v>
      </c>
      <c r="F211" s="20">
        <f t="shared" si="11"/>
        <v>11385241.05</v>
      </c>
      <c r="G211" s="21">
        <f>F211/E211*100</f>
        <v>53.61261839614596</v>
      </c>
      <c r="H211" s="109"/>
      <c r="I211" s="32"/>
      <c r="K211" s="7"/>
    </row>
    <row r="212" spans="1:11" ht="18" customHeight="1">
      <c r="A212" s="102"/>
      <c r="B212" s="91"/>
      <c r="C212" s="82"/>
      <c r="D212" s="57" t="s">
        <v>18</v>
      </c>
      <c r="E212" s="20">
        <f t="shared" si="11"/>
        <v>0</v>
      </c>
      <c r="F212" s="20">
        <f t="shared" si="11"/>
        <v>0</v>
      </c>
      <c r="G212" s="21">
        <v>0</v>
      </c>
      <c r="H212" s="109"/>
      <c r="I212" s="32"/>
      <c r="K212" s="7"/>
    </row>
    <row r="213" spans="1:9" ht="18" customHeight="1">
      <c r="A213" s="102"/>
      <c r="B213" s="91"/>
      <c r="C213" s="82"/>
      <c r="D213" s="57" t="s">
        <v>19</v>
      </c>
      <c r="E213" s="20">
        <f t="shared" si="11"/>
        <v>0</v>
      </c>
      <c r="F213" s="20">
        <f t="shared" si="11"/>
        <v>0</v>
      </c>
      <c r="G213" s="21">
        <v>0</v>
      </c>
      <c r="H213" s="109"/>
      <c r="I213" s="32"/>
    </row>
    <row r="214" spans="1:12" ht="18" customHeight="1">
      <c r="A214" s="102"/>
      <c r="B214" s="91"/>
      <c r="C214" s="82"/>
      <c r="D214" s="57" t="s">
        <v>21</v>
      </c>
      <c r="E214" s="20">
        <f t="shared" si="11"/>
        <v>140000</v>
      </c>
      <c r="F214" s="20">
        <f t="shared" si="11"/>
        <v>79780</v>
      </c>
      <c r="G214" s="21">
        <f>F214/E214*100</f>
        <v>56.98571428571428</v>
      </c>
      <c r="H214" s="109"/>
      <c r="I214" s="32"/>
      <c r="K214" s="4"/>
      <c r="L214" s="4"/>
    </row>
    <row r="215" spans="1:9" ht="15.75">
      <c r="A215" s="115" t="s">
        <v>71</v>
      </c>
      <c r="B215" s="74" t="s">
        <v>95</v>
      </c>
      <c r="C215" s="24"/>
      <c r="D215" s="57" t="s">
        <v>20</v>
      </c>
      <c r="E215" s="20">
        <f>SUM(E216:E219)</f>
        <v>1400050</v>
      </c>
      <c r="F215" s="20">
        <f>SUM(F216:F219)</f>
        <v>846479.8</v>
      </c>
      <c r="G215" s="21">
        <f>F215/E215*100</f>
        <v>60.46068354701618</v>
      </c>
      <c r="H215" s="73"/>
      <c r="I215" s="61"/>
    </row>
    <row r="216" spans="1:9" ht="15.75">
      <c r="A216" s="115"/>
      <c r="B216" s="74"/>
      <c r="C216" s="24"/>
      <c r="D216" s="24" t="s">
        <v>17</v>
      </c>
      <c r="E216" s="25">
        <v>1400050</v>
      </c>
      <c r="F216" s="25">
        <v>846479.8</v>
      </c>
      <c r="G216" s="19">
        <f>F216/E216*100</f>
        <v>60.46068354701618</v>
      </c>
      <c r="H216" s="73"/>
      <c r="I216" s="61"/>
    </row>
    <row r="217" spans="1:9" ht="15.75">
      <c r="A217" s="115"/>
      <c r="B217" s="74"/>
      <c r="C217" s="24"/>
      <c r="D217" s="24" t="s">
        <v>18</v>
      </c>
      <c r="E217" s="25">
        <v>0</v>
      </c>
      <c r="F217" s="25">
        <v>0</v>
      </c>
      <c r="G217" s="19">
        <v>0</v>
      </c>
      <c r="H217" s="73"/>
      <c r="I217" s="61"/>
    </row>
    <row r="218" spans="1:9" ht="15.75">
      <c r="A218" s="115"/>
      <c r="B218" s="74"/>
      <c r="C218" s="24"/>
      <c r="D218" s="24" t="s">
        <v>19</v>
      </c>
      <c r="E218" s="25">
        <v>0</v>
      </c>
      <c r="F218" s="25">
        <v>0</v>
      </c>
      <c r="G218" s="19">
        <v>0</v>
      </c>
      <c r="H218" s="73"/>
      <c r="I218" s="61"/>
    </row>
    <row r="219" spans="1:9" ht="15.75">
      <c r="A219" s="115"/>
      <c r="B219" s="74"/>
      <c r="C219" s="24"/>
      <c r="D219" s="24" t="s">
        <v>21</v>
      </c>
      <c r="E219" s="25">
        <v>0</v>
      </c>
      <c r="F219" s="25">
        <v>0</v>
      </c>
      <c r="G219" s="19">
        <v>0</v>
      </c>
      <c r="H219" s="73"/>
      <c r="I219" s="61"/>
    </row>
    <row r="220" spans="1:9" ht="19.5" customHeight="1">
      <c r="A220" s="115" t="s">
        <v>72</v>
      </c>
      <c r="B220" s="74" t="s">
        <v>96</v>
      </c>
      <c r="C220" s="24"/>
      <c r="D220" s="57" t="s">
        <v>20</v>
      </c>
      <c r="E220" s="20">
        <f>SUM(E221:E224)</f>
        <v>846250</v>
      </c>
      <c r="F220" s="20">
        <f>SUM(F221:F224)</f>
        <v>587821</v>
      </c>
      <c r="G220" s="21">
        <f>F220/E220*100</f>
        <v>69.46186115214181</v>
      </c>
      <c r="H220" s="73"/>
      <c r="I220" s="61"/>
    </row>
    <row r="221" spans="1:9" ht="15.75">
      <c r="A221" s="115"/>
      <c r="B221" s="74"/>
      <c r="C221" s="24"/>
      <c r="D221" s="24" t="s">
        <v>17</v>
      </c>
      <c r="E221" s="25">
        <v>846250</v>
      </c>
      <c r="F221" s="25">
        <v>587821</v>
      </c>
      <c r="G221" s="19">
        <f>F221/E221*100</f>
        <v>69.46186115214181</v>
      </c>
      <c r="H221" s="73"/>
      <c r="I221" s="61"/>
    </row>
    <row r="222" spans="1:9" ht="15.75">
      <c r="A222" s="115"/>
      <c r="B222" s="74"/>
      <c r="C222" s="24"/>
      <c r="D222" s="24" t="s">
        <v>18</v>
      </c>
      <c r="E222" s="25">
        <v>0</v>
      </c>
      <c r="F222" s="25">
        <v>0</v>
      </c>
      <c r="G222" s="19">
        <v>0</v>
      </c>
      <c r="H222" s="73"/>
      <c r="I222" s="61"/>
    </row>
    <row r="223" spans="1:9" ht="15.75">
      <c r="A223" s="115"/>
      <c r="B223" s="74"/>
      <c r="C223" s="24"/>
      <c r="D223" s="24" t="s">
        <v>19</v>
      </c>
      <c r="E223" s="25">
        <v>0</v>
      </c>
      <c r="F223" s="25">
        <v>0</v>
      </c>
      <c r="G223" s="19">
        <v>0</v>
      </c>
      <c r="H223" s="73"/>
      <c r="I223" s="61"/>
    </row>
    <row r="224" spans="1:9" ht="15.75">
      <c r="A224" s="115"/>
      <c r="B224" s="74"/>
      <c r="C224" s="24"/>
      <c r="D224" s="24" t="s">
        <v>21</v>
      </c>
      <c r="E224" s="25">
        <v>0</v>
      </c>
      <c r="F224" s="25">
        <v>0</v>
      </c>
      <c r="G224" s="19">
        <v>0</v>
      </c>
      <c r="H224" s="73"/>
      <c r="I224" s="61"/>
    </row>
    <row r="225" spans="1:9" ht="19.5" customHeight="1">
      <c r="A225" s="115" t="s">
        <v>73</v>
      </c>
      <c r="B225" s="74" t="s">
        <v>97</v>
      </c>
      <c r="C225" s="24"/>
      <c r="D225" s="57" t="s">
        <v>20</v>
      </c>
      <c r="E225" s="20">
        <f>SUM(E226:E229)</f>
        <v>19129822</v>
      </c>
      <c r="F225" s="20">
        <f>SUM(F226:F229)</f>
        <v>10030720.25</v>
      </c>
      <c r="G225" s="21">
        <f>F225/E225*100</f>
        <v>52.43498998579287</v>
      </c>
      <c r="H225" s="73"/>
      <c r="I225" s="61"/>
    </row>
    <row r="226" spans="1:9" ht="18" customHeight="1">
      <c r="A226" s="115"/>
      <c r="B226" s="74"/>
      <c r="C226" s="24"/>
      <c r="D226" s="24" t="s">
        <v>17</v>
      </c>
      <c r="E226" s="25">
        <v>18989822</v>
      </c>
      <c r="F226" s="25">
        <v>9950940.25</v>
      </c>
      <c r="G226" s="19">
        <f>F226/E226*100</f>
        <v>52.40144036105235</v>
      </c>
      <c r="H226" s="73"/>
      <c r="I226" s="61"/>
    </row>
    <row r="227" spans="1:9" ht="19.5" customHeight="1">
      <c r="A227" s="115"/>
      <c r="B227" s="74"/>
      <c r="C227" s="24"/>
      <c r="D227" s="24" t="s">
        <v>18</v>
      </c>
      <c r="E227" s="25">
        <v>0</v>
      </c>
      <c r="F227" s="25">
        <v>0</v>
      </c>
      <c r="G227" s="19">
        <v>0</v>
      </c>
      <c r="H227" s="73"/>
      <c r="I227" s="61"/>
    </row>
    <row r="228" spans="1:9" ht="15.75">
      <c r="A228" s="115"/>
      <c r="B228" s="74"/>
      <c r="C228" s="24"/>
      <c r="D228" s="24" t="s">
        <v>19</v>
      </c>
      <c r="E228" s="25">
        <v>0</v>
      </c>
      <c r="F228" s="25">
        <v>0</v>
      </c>
      <c r="G228" s="19">
        <v>0</v>
      </c>
      <c r="H228" s="73"/>
      <c r="I228" s="61"/>
    </row>
    <row r="229" spans="1:9" ht="15.75">
      <c r="A229" s="115"/>
      <c r="B229" s="74"/>
      <c r="C229" s="24"/>
      <c r="D229" s="24" t="s">
        <v>21</v>
      </c>
      <c r="E229" s="25">
        <v>140000</v>
      </c>
      <c r="F229" s="25">
        <v>79780</v>
      </c>
      <c r="G229" s="19">
        <f>F229/E229*100</f>
        <v>56.98571428571428</v>
      </c>
      <c r="H229" s="73"/>
      <c r="I229" s="61"/>
    </row>
    <row r="230" spans="1:9" ht="15.75">
      <c r="A230" s="115" t="s">
        <v>129</v>
      </c>
      <c r="B230" s="74" t="s">
        <v>128</v>
      </c>
      <c r="C230" s="24"/>
      <c r="D230" s="57" t="s">
        <v>20</v>
      </c>
      <c r="E230" s="20">
        <f>SUM(E231:E234)</f>
        <v>0</v>
      </c>
      <c r="F230" s="20">
        <f>SUM(F231:F234)</f>
        <v>0</v>
      </c>
      <c r="G230" s="21">
        <v>0</v>
      </c>
      <c r="H230" s="73" t="s">
        <v>149</v>
      </c>
      <c r="I230" s="61"/>
    </row>
    <row r="231" spans="1:9" ht="15.75">
      <c r="A231" s="115"/>
      <c r="B231" s="74"/>
      <c r="C231" s="24"/>
      <c r="D231" s="24" t="s">
        <v>17</v>
      </c>
      <c r="E231" s="25">
        <v>0</v>
      </c>
      <c r="F231" s="25">
        <v>0</v>
      </c>
      <c r="G231" s="19">
        <v>0</v>
      </c>
      <c r="H231" s="73"/>
      <c r="I231" s="61"/>
    </row>
    <row r="232" spans="1:9" ht="15.75">
      <c r="A232" s="115"/>
      <c r="B232" s="74"/>
      <c r="C232" s="24"/>
      <c r="D232" s="24" t="s">
        <v>18</v>
      </c>
      <c r="E232" s="25">
        <v>0</v>
      </c>
      <c r="F232" s="25">
        <v>0</v>
      </c>
      <c r="G232" s="19">
        <v>0</v>
      </c>
      <c r="H232" s="73"/>
      <c r="I232" s="61"/>
    </row>
    <row r="233" spans="1:9" ht="15.75">
      <c r="A233" s="115"/>
      <c r="B233" s="74"/>
      <c r="C233" s="24"/>
      <c r="D233" s="24" t="s">
        <v>19</v>
      </c>
      <c r="E233" s="25">
        <v>0</v>
      </c>
      <c r="F233" s="25">
        <v>0</v>
      </c>
      <c r="G233" s="19">
        <v>0</v>
      </c>
      <c r="H233" s="73"/>
      <c r="I233" s="61"/>
    </row>
    <row r="234" spans="1:9" ht="16.5" thickBot="1">
      <c r="A234" s="116"/>
      <c r="B234" s="80"/>
      <c r="C234" s="53"/>
      <c r="D234" s="53" t="s">
        <v>21</v>
      </c>
      <c r="E234" s="54">
        <v>0</v>
      </c>
      <c r="F234" s="54">
        <v>0</v>
      </c>
      <c r="G234" s="55">
        <v>0</v>
      </c>
      <c r="H234" s="76"/>
      <c r="I234" s="61"/>
    </row>
    <row r="235" spans="1:13" ht="21" customHeight="1">
      <c r="A235" s="101" t="s">
        <v>15</v>
      </c>
      <c r="B235" s="90" t="s">
        <v>90</v>
      </c>
      <c r="C235" s="81" t="s">
        <v>16</v>
      </c>
      <c r="D235" s="60" t="s">
        <v>20</v>
      </c>
      <c r="E235" s="22">
        <f>SUM(E236:E239)</f>
        <v>1518002898.42</v>
      </c>
      <c r="F235" s="22">
        <f>SUM(F236:F239)</f>
        <v>868130767.88</v>
      </c>
      <c r="G235" s="23">
        <f>F235/E235*100</f>
        <v>57.18900594877561</v>
      </c>
      <c r="H235" s="86"/>
      <c r="I235" s="35"/>
      <c r="K235" s="8"/>
      <c r="L235" s="3"/>
      <c r="M235" s="3"/>
    </row>
    <row r="236" spans="1:14" ht="21" customHeight="1">
      <c r="A236" s="102"/>
      <c r="B236" s="91"/>
      <c r="C236" s="82"/>
      <c r="D236" s="57" t="s">
        <v>17</v>
      </c>
      <c r="E236" s="20">
        <f aca="true" t="shared" si="12" ref="E236:F239">E241+E246+E251+E256+E261+E266+E271+E276</f>
        <v>627843705.62</v>
      </c>
      <c r="F236" s="20">
        <f t="shared" si="12"/>
        <v>350607242.99999994</v>
      </c>
      <c r="G236" s="21">
        <f>F236/E236*100</f>
        <v>55.84307684565745</v>
      </c>
      <c r="H236" s="85"/>
      <c r="I236" s="35"/>
      <c r="K236" s="13"/>
      <c r="L236" s="3"/>
      <c r="M236" s="3"/>
      <c r="N236" s="3"/>
    </row>
    <row r="237" spans="1:13" ht="21" customHeight="1">
      <c r="A237" s="102"/>
      <c r="B237" s="91"/>
      <c r="C237" s="82"/>
      <c r="D237" s="57" t="s">
        <v>18</v>
      </c>
      <c r="E237" s="20">
        <f t="shared" si="12"/>
        <v>776639625.6500001</v>
      </c>
      <c r="F237" s="20">
        <f t="shared" si="12"/>
        <v>453873490.80999994</v>
      </c>
      <c r="G237" s="21">
        <f>F237/E237*100</f>
        <v>58.44068160057317</v>
      </c>
      <c r="H237" s="85"/>
      <c r="I237" s="35"/>
      <c r="J237" s="2"/>
      <c r="K237" s="3"/>
      <c r="L237" s="3"/>
      <c r="M237" s="3"/>
    </row>
    <row r="238" spans="1:13" ht="21" customHeight="1">
      <c r="A238" s="102"/>
      <c r="B238" s="91"/>
      <c r="C238" s="82"/>
      <c r="D238" s="57" t="s">
        <v>19</v>
      </c>
      <c r="E238" s="20">
        <f t="shared" si="12"/>
        <v>0</v>
      </c>
      <c r="F238" s="20">
        <f t="shared" si="12"/>
        <v>0</v>
      </c>
      <c r="G238" s="21">
        <v>0</v>
      </c>
      <c r="H238" s="85"/>
      <c r="I238" s="35"/>
      <c r="K238" s="13"/>
      <c r="L238" s="8"/>
      <c r="M238" s="3"/>
    </row>
    <row r="239" spans="1:14" ht="21" customHeight="1">
      <c r="A239" s="102"/>
      <c r="B239" s="91"/>
      <c r="C239" s="82"/>
      <c r="D239" s="57" t="s">
        <v>21</v>
      </c>
      <c r="E239" s="20">
        <f t="shared" si="12"/>
        <v>113519567.15</v>
      </c>
      <c r="F239" s="20">
        <f t="shared" si="12"/>
        <v>63650034.07000001</v>
      </c>
      <c r="G239" s="21">
        <f aca="true" t="shared" si="13" ref="G239:G244">F239/E239*100</f>
        <v>56.06965888611566</v>
      </c>
      <c r="H239" s="85"/>
      <c r="I239" s="35"/>
      <c r="K239" s="6"/>
      <c r="L239" s="5"/>
      <c r="M239" s="78"/>
      <c r="N239" s="78"/>
    </row>
    <row r="240" spans="1:14" ht="21" customHeight="1">
      <c r="A240" s="115" t="s">
        <v>53</v>
      </c>
      <c r="B240" s="74" t="s">
        <v>30</v>
      </c>
      <c r="C240" s="24"/>
      <c r="D240" s="57" t="s">
        <v>20</v>
      </c>
      <c r="E240" s="20">
        <f>SUM(E241:E244)</f>
        <v>625264593.72</v>
      </c>
      <c r="F240" s="20">
        <f>SUM(F241:F244)</f>
        <v>361595335.71000004</v>
      </c>
      <c r="G240" s="21">
        <f t="shared" si="13"/>
        <v>57.83077105944786</v>
      </c>
      <c r="H240" s="77"/>
      <c r="I240" s="28"/>
      <c r="K240" s="3"/>
      <c r="L240" s="3"/>
      <c r="M240" s="3"/>
      <c r="N240" s="3"/>
    </row>
    <row r="241" spans="1:9" ht="21" customHeight="1">
      <c r="A241" s="115"/>
      <c r="B241" s="74"/>
      <c r="C241" s="24"/>
      <c r="D241" s="24" t="s">
        <v>17</v>
      </c>
      <c r="E241" s="25">
        <v>212586360.98</v>
      </c>
      <c r="F241" s="25">
        <v>122114789.83</v>
      </c>
      <c r="G241" s="19">
        <f t="shared" si="13"/>
        <v>57.44243857746287</v>
      </c>
      <c r="H241" s="77"/>
      <c r="I241" s="28"/>
    </row>
    <row r="242" spans="1:13" ht="21" customHeight="1">
      <c r="A242" s="115"/>
      <c r="B242" s="74"/>
      <c r="C242" s="24"/>
      <c r="D242" s="24" t="s">
        <v>18</v>
      </c>
      <c r="E242" s="25">
        <v>354402840.74</v>
      </c>
      <c r="F242" s="25">
        <v>207261706.41</v>
      </c>
      <c r="G242" s="19">
        <f t="shared" si="13"/>
        <v>58.4819540320934</v>
      </c>
      <c r="H242" s="77"/>
      <c r="I242" s="28"/>
      <c r="K242" s="3"/>
      <c r="M242" s="5"/>
    </row>
    <row r="243" spans="1:11" ht="18" customHeight="1">
      <c r="A243" s="115"/>
      <c r="B243" s="74"/>
      <c r="C243" s="24"/>
      <c r="D243" s="24" t="s">
        <v>19</v>
      </c>
      <c r="E243" s="25">
        <v>0</v>
      </c>
      <c r="F243" s="25">
        <v>0</v>
      </c>
      <c r="G243" s="19">
        <v>0</v>
      </c>
      <c r="H243" s="77"/>
      <c r="I243" s="28"/>
      <c r="K243" s="4"/>
    </row>
    <row r="244" spans="1:9" ht="21" customHeight="1">
      <c r="A244" s="115"/>
      <c r="B244" s="74"/>
      <c r="C244" s="24"/>
      <c r="D244" s="24" t="s">
        <v>21</v>
      </c>
      <c r="E244" s="25">
        <v>58275392</v>
      </c>
      <c r="F244" s="25">
        <v>32218839.47</v>
      </c>
      <c r="G244" s="19">
        <f t="shared" si="13"/>
        <v>55.28721191613777</v>
      </c>
      <c r="H244" s="77"/>
      <c r="I244" s="28"/>
    </row>
    <row r="245" spans="1:14" ht="15.75">
      <c r="A245" s="115" t="s">
        <v>54</v>
      </c>
      <c r="B245" s="74" t="s">
        <v>31</v>
      </c>
      <c r="C245" s="24"/>
      <c r="D245" s="57" t="s">
        <v>20</v>
      </c>
      <c r="E245" s="20">
        <f>SUM(E246:E249)</f>
        <v>699024721.33</v>
      </c>
      <c r="F245" s="20">
        <f>SUM(F246:F249)</f>
        <v>409891260.34999996</v>
      </c>
      <c r="G245" s="21">
        <f>F245/E245*100</f>
        <v>58.63759146745482</v>
      </c>
      <c r="H245" s="77"/>
      <c r="I245" s="28"/>
      <c r="K245" s="3"/>
      <c r="L245" s="3"/>
      <c r="M245" s="3"/>
      <c r="N245" s="3"/>
    </row>
    <row r="246" spans="1:9" ht="15.75">
      <c r="A246" s="115"/>
      <c r="B246" s="74"/>
      <c r="C246" s="24"/>
      <c r="D246" s="24" t="s">
        <v>17</v>
      </c>
      <c r="E246" s="25">
        <v>315876789</v>
      </c>
      <c r="F246" s="25">
        <v>182597086.01</v>
      </c>
      <c r="G246" s="19">
        <f>F246/E246*100</f>
        <v>57.80642717942786</v>
      </c>
      <c r="H246" s="77"/>
      <c r="I246" s="28"/>
    </row>
    <row r="247" spans="1:13" ht="15.75">
      <c r="A247" s="115"/>
      <c r="B247" s="74"/>
      <c r="C247" s="24"/>
      <c r="D247" s="24" t="s">
        <v>18</v>
      </c>
      <c r="E247" s="25">
        <v>360729971.18</v>
      </c>
      <c r="F247" s="25">
        <v>214968913.89</v>
      </c>
      <c r="G247" s="19">
        <f>F247/E247*100</f>
        <v>59.59275110598809</v>
      </c>
      <c r="H247" s="77"/>
      <c r="I247" s="28"/>
      <c r="K247" s="5"/>
      <c r="M247" s="5"/>
    </row>
    <row r="248" spans="1:9" ht="15.75">
      <c r="A248" s="115"/>
      <c r="B248" s="74"/>
      <c r="C248" s="24"/>
      <c r="D248" s="24" t="s">
        <v>19</v>
      </c>
      <c r="E248" s="25">
        <v>0</v>
      </c>
      <c r="F248" s="25">
        <v>0</v>
      </c>
      <c r="G248" s="19">
        <v>0</v>
      </c>
      <c r="H248" s="77"/>
      <c r="I248" s="28"/>
    </row>
    <row r="249" spans="1:13" ht="15.75">
      <c r="A249" s="115"/>
      <c r="B249" s="74"/>
      <c r="C249" s="24"/>
      <c r="D249" s="24" t="s">
        <v>21</v>
      </c>
      <c r="E249" s="25">
        <v>22417961.15</v>
      </c>
      <c r="F249" s="25">
        <v>12325260.45</v>
      </c>
      <c r="G249" s="19">
        <f>F249/E249*100</f>
        <v>54.979399631977685</v>
      </c>
      <c r="H249" s="77"/>
      <c r="I249" s="28"/>
      <c r="M249" s="5"/>
    </row>
    <row r="250" spans="1:9" ht="19.5" customHeight="1">
      <c r="A250" s="115" t="s">
        <v>55</v>
      </c>
      <c r="B250" s="74" t="s">
        <v>48</v>
      </c>
      <c r="C250" s="24"/>
      <c r="D250" s="57" t="s">
        <v>20</v>
      </c>
      <c r="E250" s="20">
        <f>SUM(E251:E254)</f>
        <v>58246118.66</v>
      </c>
      <c r="F250" s="20">
        <f>SUM(F251:F254)</f>
        <v>26114113.66</v>
      </c>
      <c r="G250" s="21">
        <f>F250/E250*100</f>
        <v>44.83408381670183</v>
      </c>
      <c r="H250" s="73" t="s">
        <v>136</v>
      </c>
      <c r="I250" s="61"/>
    </row>
    <row r="251" spans="1:9" ht="19.5" customHeight="1">
      <c r="A251" s="115"/>
      <c r="B251" s="74"/>
      <c r="C251" s="24"/>
      <c r="D251" s="24" t="s">
        <v>17</v>
      </c>
      <c r="E251" s="25">
        <v>16476318.66</v>
      </c>
      <c r="F251" s="25">
        <v>7506856.88</v>
      </c>
      <c r="G251" s="19">
        <f>F251/E251*100</f>
        <v>45.56149364981995</v>
      </c>
      <c r="H251" s="73"/>
      <c r="I251" s="61"/>
    </row>
    <row r="252" spans="1:9" ht="19.5" customHeight="1">
      <c r="A252" s="115"/>
      <c r="B252" s="74"/>
      <c r="C252" s="24"/>
      <c r="D252" s="24" t="s">
        <v>18</v>
      </c>
      <c r="E252" s="25">
        <v>41769800</v>
      </c>
      <c r="F252" s="25">
        <v>18607256.78</v>
      </c>
      <c r="G252" s="19">
        <f>F252/E252*100</f>
        <v>44.54715315850208</v>
      </c>
      <c r="H252" s="73"/>
      <c r="I252" s="61"/>
    </row>
    <row r="253" spans="1:9" ht="19.5" customHeight="1">
      <c r="A253" s="115"/>
      <c r="B253" s="74"/>
      <c r="C253" s="24"/>
      <c r="D253" s="24" t="s">
        <v>19</v>
      </c>
      <c r="E253" s="25">
        <v>0</v>
      </c>
      <c r="F253" s="25">
        <v>0</v>
      </c>
      <c r="G253" s="19">
        <v>0</v>
      </c>
      <c r="H253" s="73"/>
      <c r="I253" s="61"/>
    </row>
    <row r="254" spans="1:9" ht="19.5" customHeight="1">
      <c r="A254" s="115"/>
      <c r="B254" s="74"/>
      <c r="C254" s="24"/>
      <c r="D254" s="24" t="s">
        <v>21</v>
      </c>
      <c r="E254" s="25">
        <v>0</v>
      </c>
      <c r="F254" s="25">
        <v>0</v>
      </c>
      <c r="G254" s="19">
        <v>0</v>
      </c>
      <c r="H254" s="73"/>
      <c r="I254" s="61"/>
    </row>
    <row r="255" spans="1:9" ht="15.75">
      <c r="A255" s="115" t="s">
        <v>56</v>
      </c>
      <c r="B255" s="74" t="s">
        <v>49</v>
      </c>
      <c r="C255" s="24"/>
      <c r="D255" s="57" t="s">
        <v>20</v>
      </c>
      <c r="E255" s="20">
        <f>SUM(E256:E259)</f>
        <v>21261253.48</v>
      </c>
      <c r="F255" s="20">
        <f>SUM(F256:F259)</f>
        <v>10728169.2</v>
      </c>
      <c r="G255" s="21">
        <f>F255/E255*100</f>
        <v>50.45878038231262</v>
      </c>
      <c r="H255" s="77"/>
      <c r="I255" s="28"/>
    </row>
    <row r="256" spans="1:9" ht="15.75">
      <c r="A256" s="115"/>
      <c r="B256" s="74"/>
      <c r="C256" s="24"/>
      <c r="D256" s="24" t="s">
        <v>17</v>
      </c>
      <c r="E256" s="25">
        <v>21261253.48</v>
      </c>
      <c r="F256" s="25">
        <v>10728169.2</v>
      </c>
      <c r="G256" s="19">
        <f>F256/E256*100</f>
        <v>50.45878038231262</v>
      </c>
      <c r="H256" s="77"/>
      <c r="I256" s="28"/>
    </row>
    <row r="257" spans="1:9" ht="15.75">
      <c r="A257" s="115"/>
      <c r="B257" s="74"/>
      <c r="C257" s="24"/>
      <c r="D257" s="24" t="s">
        <v>18</v>
      </c>
      <c r="E257" s="25">
        <v>0</v>
      </c>
      <c r="F257" s="25">
        <v>0</v>
      </c>
      <c r="G257" s="19">
        <v>0</v>
      </c>
      <c r="H257" s="77"/>
      <c r="I257" s="28"/>
    </row>
    <row r="258" spans="1:9" ht="15.75">
      <c r="A258" s="115"/>
      <c r="B258" s="74"/>
      <c r="C258" s="24"/>
      <c r="D258" s="24" t="s">
        <v>19</v>
      </c>
      <c r="E258" s="25">
        <v>0</v>
      </c>
      <c r="F258" s="25">
        <v>0</v>
      </c>
      <c r="G258" s="19">
        <v>0</v>
      </c>
      <c r="H258" s="77"/>
      <c r="I258" s="28"/>
    </row>
    <row r="259" spans="1:9" ht="15.75">
      <c r="A259" s="115"/>
      <c r="B259" s="74"/>
      <c r="C259" s="24"/>
      <c r="D259" s="24" t="s">
        <v>21</v>
      </c>
      <c r="E259" s="25">
        <v>0</v>
      </c>
      <c r="F259" s="25">
        <v>0</v>
      </c>
      <c r="G259" s="19">
        <v>0</v>
      </c>
      <c r="H259" s="77"/>
      <c r="I259" s="28"/>
    </row>
    <row r="260" spans="1:9" ht="15.75">
      <c r="A260" s="115" t="s">
        <v>57</v>
      </c>
      <c r="B260" s="74" t="s">
        <v>50</v>
      </c>
      <c r="C260" s="24"/>
      <c r="D260" s="57" t="s">
        <v>20</v>
      </c>
      <c r="E260" s="20">
        <f>SUM(E261:E264)</f>
        <v>28729086.76</v>
      </c>
      <c r="F260" s="20">
        <f>SUM(F261:F264)</f>
        <v>17817130.459999997</v>
      </c>
      <c r="G260" s="21">
        <f>F260/E260*100</f>
        <v>62.01774044835665</v>
      </c>
      <c r="H260" s="77"/>
      <c r="I260" s="28"/>
    </row>
    <row r="261" spans="1:9" ht="15.75">
      <c r="A261" s="115"/>
      <c r="B261" s="74"/>
      <c r="C261" s="24"/>
      <c r="D261" s="24" t="s">
        <v>17</v>
      </c>
      <c r="E261" s="25">
        <v>28074972.76</v>
      </c>
      <c r="F261" s="25">
        <v>17277936.4</v>
      </c>
      <c r="G261" s="19">
        <f>F261/E261*100</f>
        <v>61.54213059332635</v>
      </c>
      <c r="H261" s="77"/>
      <c r="I261" s="28"/>
    </row>
    <row r="262" spans="1:9" ht="15.75">
      <c r="A262" s="115"/>
      <c r="B262" s="74"/>
      <c r="C262" s="24"/>
      <c r="D262" s="24" t="s">
        <v>18</v>
      </c>
      <c r="E262" s="25">
        <v>0</v>
      </c>
      <c r="F262" s="25">
        <v>0</v>
      </c>
      <c r="G262" s="19">
        <v>0</v>
      </c>
      <c r="H262" s="77"/>
      <c r="I262" s="28"/>
    </row>
    <row r="263" spans="1:9" ht="15.75">
      <c r="A263" s="115"/>
      <c r="B263" s="74"/>
      <c r="C263" s="24"/>
      <c r="D263" s="24" t="s">
        <v>19</v>
      </c>
      <c r="E263" s="25">
        <v>0</v>
      </c>
      <c r="F263" s="25">
        <v>0</v>
      </c>
      <c r="G263" s="19">
        <v>0</v>
      </c>
      <c r="H263" s="77"/>
      <c r="I263" s="28"/>
    </row>
    <row r="264" spans="1:9" ht="15.75">
      <c r="A264" s="115"/>
      <c r="B264" s="74"/>
      <c r="C264" s="24"/>
      <c r="D264" s="24" t="s">
        <v>21</v>
      </c>
      <c r="E264" s="25">
        <v>654114</v>
      </c>
      <c r="F264" s="25">
        <v>539194.06</v>
      </c>
      <c r="G264" s="19">
        <f>F264/E264*100</f>
        <v>82.43120618118554</v>
      </c>
      <c r="H264" s="77"/>
      <c r="I264" s="28"/>
    </row>
    <row r="265" spans="1:9" ht="15.75">
      <c r="A265" s="115" t="s">
        <v>58</v>
      </c>
      <c r="B265" s="74" t="s">
        <v>51</v>
      </c>
      <c r="C265" s="24"/>
      <c r="D265" s="57" t="s">
        <v>20</v>
      </c>
      <c r="E265" s="20">
        <f>SUM(E266:E269)</f>
        <v>49484917.76</v>
      </c>
      <c r="F265" s="20">
        <f>SUM(F266:F269)</f>
        <v>29518077.85</v>
      </c>
      <c r="G265" s="21">
        <f>F265/E265*100</f>
        <v>59.65065556572525</v>
      </c>
      <c r="H265" s="77"/>
      <c r="I265" s="28"/>
    </row>
    <row r="266" spans="1:9" ht="15.75">
      <c r="A266" s="115"/>
      <c r="B266" s="74"/>
      <c r="C266" s="24"/>
      <c r="D266" s="24" t="s">
        <v>17</v>
      </c>
      <c r="E266" s="25">
        <v>6079017.76</v>
      </c>
      <c r="F266" s="25">
        <v>4279017.76</v>
      </c>
      <c r="G266" s="19">
        <f>F266/E266*100</f>
        <v>70.38995326113341</v>
      </c>
      <c r="H266" s="77"/>
      <c r="I266" s="28"/>
    </row>
    <row r="267" spans="1:9" ht="15.75">
      <c r="A267" s="115"/>
      <c r="B267" s="74"/>
      <c r="C267" s="24"/>
      <c r="D267" s="24" t="s">
        <v>18</v>
      </c>
      <c r="E267" s="25">
        <v>15095800</v>
      </c>
      <c r="F267" s="25">
        <v>9828100</v>
      </c>
      <c r="G267" s="19">
        <f>F267/E267*100</f>
        <v>65.10486360444628</v>
      </c>
      <c r="H267" s="77"/>
      <c r="I267" s="28"/>
    </row>
    <row r="268" spans="1:9" ht="15.75">
      <c r="A268" s="115"/>
      <c r="B268" s="74"/>
      <c r="C268" s="24"/>
      <c r="D268" s="24" t="s">
        <v>19</v>
      </c>
      <c r="E268" s="25">
        <v>0</v>
      </c>
      <c r="F268" s="25">
        <v>0</v>
      </c>
      <c r="G268" s="19">
        <v>0</v>
      </c>
      <c r="H268" s="77"/>
      <c r="I268" s="28"/>
    </row>
    <row r="269" spans="1:9" ht="15.75">
      <c r="A269" s="115"/>
      <c r="B269" s="74"/>
      <c r="C269" s="24"/>
      <c r="D269" s="24" t="s">
        <v>21</v>
      </c>
      <c r="E269" s="25">
        <v>28310100</v>
      </c>
      <c r="F269" s="25">
        <v>15410960.09</v>
      </c>
      <c r="G269" s="19">
        <f>F269/E269*100</f>
        <v>54.4362615815557</v>
      </c>
      <c r="H269" s="77"/>
      <c r="I269" s="28"/>
    </row>
    <row r="270" spans="1:11" ht="15.75">
      <c r="A270" s="115" t="s">
        <v>59</v>
      </c>
      <c r="B270" s="74" t="s">
        <v>52</v>
      </c>
      <c r="C270" s="24"/>
      <c r="D270" s="57" t="s">
        <v>20</v>
      </c>
      <c r="E270" s="20">
        <f>SUM(E271:E274)</f>
        <v>16574790</v>
      </c>
      <c r="F270" s="20">
        <f>SUM(F271:F274)</f>
        <v>11222429.92</v>
      </c>
      <c r="G270" s="21">
        <f>F270/E270*100</f>
        <v>67.7078256798427</v>
      </c>
      <c r="H270" s="73"/>
      <c r="I270" s="61"/>
      <c r="K270" s="78"/>
    </row>
    <row r="271" spans="1:11" ht="15.75">
      <c r="A271" s="115"/>
      <c r="B271" s="74"/>
      <c r="C271" s="24"/>
      <c r="D271" s="24" t="s">
        <v>17</v>
      </c>
      <c r="E271" s="25">
        <v>8846090</v>
      </c>
      <c r="F271" s="25">
        <v>5633649.92</v>
      </c>
      <c r="G271" s="19">
        <f>F271/E271*100</f>
        <v>63.685197867080255</v>
      </c>
      <c r="H271" s="73"/>
      <c r="I271" s="61"/>
      <c r="K271" s="78"/>
    </row>
    <row r="272" spans="1:11" ht="15.75">
      <c r="A272" s="115"/>
      <c r="B272" s="74"/>
      <c r="C272" s="24"/>
      <c r="D272" s="24" t="s">
        <v>18</v>
      </c>
      <c r="E272" s="25">
        <v>3866700</v>
      </c>
      <c r="F272" s="25">
        <v>2433000</v>
      </c>
      <c r="G272" s="19">
        <f>F272/E272*100</f>
        <v>62.92187136317791</v>
      </c>
      <c r="H272" s="73"/>
      <c r="I272" s="61"/>
      <c r="K272" s="78"/>
    </row>
    <row r="273" spans="1:11" ht="15.75">
      <c r="A273" s="115"/>
      <c r="B273" s="74"/>
      <c r="C273" s="24"/>
      <c r="D273" s="24" t="s">
        <v>19</v>
      </c>
      <c r="E273" s="25">
        <v>0</v>
      </c>
      <c r="F273" s="25">
        <v>0</v>
      </c>
      <c r="G273" s="19">
        <v>0</v>
      </c>
      <c r="H273" s="73"/>
      <c r="I273" s="61"/>
      <c r="K273" s="78"/>
    </row>
    <row r="274" spans="1:11" ht="15.75">
      <c r="A274" s="115"/>
      <c r="B274" s="74"/>
      <c r="C274" s="24"/>
      <c r="D274" s="24" t="s">
        <v>21</v>
      </c>
      <c r="E274" s="25">
        <v>3862000</v>
      </c>
      <c r="F274" s="25">
        <v>3155780</v>
      </c>
      <c r="G274" s="19">
        <f>F274/E274*100</f>
        <v>81.7136198860694</v>
      </c>
      <c r="H274" s="73"/>
      <c r="I274" s="61"/>
      <c r="K274" s="17"/>
    </row>
    <row r="275" spans="1:11" ht="13.5" customHeight="1">
      <c r="A275" s="115" t="s">
        <v>60</v>
      </c>
      <c r="B275" s="74" t="s">
        <v>94</v>
      </c>
      <c r="C275" s="24"/>
      <c r="D275" s="57" t="s">
        <v>20</v>
      </c>
      <c r="E275" s="20">
        <f>SUM(E276:E279)</f>
        <v>19417416.71</v>
      </c>
      <c r="F275" s="20">
        <f>SUM(F276:F279)</f>
        <v>1244250.73</v>
      </c>
      <c r="G275" s="21">
        <f>F275/E275*100</f>
        <v>6.407910735928167</v>
      </c>
      <c r="H275" s="73" t="s">
        <v>148</v>
      </c>
      <c r="I275" s="32"/>
      <c r="K275" s="17"/>
    </row>
    <row r="276" spans="1:11" ht="13.5" customHeight="1">
      <c r="A276" s="115"/>
      <c r="B276" s="74"/>
      <c r="C276" s="24"/>
      <c r="D276" s="24" t="s">
        <v>17</v>
      </c>
      <c r="E276" s="25">
        <v>18642902.98</v>
      </c>
      <c r="F276" s="25">
        <v>469737</v>
      </c>
      <c r="G276" s="19">
        <f>F276/E276*100</f>
        <v>2.519655873894378</v>
      </c>
      <c r="H276" s="73"/>
      <c r="I276" s="32"/>
      <c r="K276" s="17"/>
    </row>
    <row r="277" spans="1:11" ht="13.5" customHeight="1">
      <c r="A277" s="115"/>
      <c r="B277" s="74"/>
      <c r="C277" s="24"/>
      <c r="D277" s="24" t="s">
        <v>18</v>
      </c>
      <c r="E277" s="25">
        <v>774513.73</v>
      </c>
      <c r="F277" s="25">
        <v>774513.73</v>
      </c>
      <c r="G277" s="19">
        <f>F277/E277*100</f>
        <v>100</v>
      </c>
      <c r="H277" s="73"/>
      <c r="I277" s="32"/>
      <c r="K277" s="17"/>
    </row>
    <row r="278" spans="1:11" ht="13.5" customHeight="1">
      <c r="A278" s="115"/>
      <c r="B278" s="74"/>
      <c r="C278" s="24"/>
      <c r="D278" s="24" t="s">
        <v>19</v>
      </c>
      <c r="E278" s="25">
        <v>0</v>
      </c>
      <c r="F278" s="25">
        <v>0</v>
      </c>
      <c r="G278" s="19">
        <v>0</v>
      </c>
      <c r="H278" s="73"/>
      <c r="I278" s="32"/>
      <c r="K278" s="17"/>
    </row>
    <row r="279" spans="1:11" ht="13.5" customHeight="1" thickBot="1">
      <c r="A279" s="116"/>
      <c r="B279" s="80"/>
      <c r="C279" s="53"/>
      <c r="D279" s="53" t="s">
        <v>21</v>
      </c>
      <c r="E279" s="54">
        <v>0</v>
      </c>
      <c r="F279" s="54">
        <v>0</v>
      </c>
      <c r="G279" s="55">
        <v>0</v>
      </c>
      <c r="H279" s="76"/>
      <c r="I279" s="32"/>
      <c r="K279" s="17"/>
    </row>
    <row r="280" spans="1:11" ht="16.5" customHeight="1">
      <c r="A280" s="112"/>
      <c r="B280" s="128" t="s">
        <v>25</v>
      </c>
      <c r="C280" s="125"/>
      <c r="D280" s="44" t="s">
        <v>20</v>
      </c>
      <c r="E280" s="45">
        <f>SUM(E281:E284)</f>
        <v>2408316133.11</v>
      </c>
      <c r="F280" s="45">
        <f>SUM(F281:F284)</f>
        <v>1205414223.7299998</v>
      </c>
      <c r="G280" s="46">
        <f>F280/E280*100</f>
        <v>50.05215914795112</v>
      </c>
      <c r="H280" s="86"/>
      <c r="I280" s="35"/>
      <c r="K280" s="17"/>
    </row>
    <row r="281" spans="1:12" ht="16.5" customHeight="1">
      <c r="A281" s="113"/>
      <c r="B281" s="129"/>
      <c r="C281" s="126"/>
      <c r="D281" s="47" t="s">
        <v>17</v>
      </c>
      <c r="E281" s="48">
        <f aca="true" t="shared" si="14" ref="E281:F284">E6+E21+E46+E51+E56+E81+E126+E166+E171+E176+E181+E211+E236</f>
        <v>1429578035.99</v>
      </c>
      <c r="F281" s="48">
        <f t="shared" si="14"/>
        <v>671123523.9</v>
      </c>
      <c r="G281" s="51">
        <f>F281/E281*100</f>
        <v>46.94556764333881</v>
      </c>
      <c r="H281" s="85"/>
      <c r="I281" s="35"/>
      <c r="J281" s="2"/>
      <c r="K281" s="17"/>
      <c r="L281" s="14"/>
    </row>
    <row r="282" spans="1:12" ht="16.5" customHeight="1">
      <c r="A282" s="113"/>
      <c r="B282" s="129"/>
      <c r="C282" s="126"/>
      <c r="D282" s="47" t="s">
        <v>18</v>
      </c>
      <c r="E282" s="48">
        <f t="shared" si="14"/>
        <v>845173989.21</v>
      </c>
      <c r="F282" s="48">
        <f t="shared" si="14"/>
        <v>465029049.56999993</v>
      </c>
      <c r="G282" s="51">
        <f>F282/E282*100</f>
        <v>55.02169440929805</v>
      </c>
      <c r="H282" s="85"/>
      <c r="I282" s="35"/>
      <c r="J282" s="2"/>
      <c r="K282" s="18"/>
      <c r="L282" s="14"/>
    </row>
    <row r="283" spans="1:12" ht="16.5" customHeight="1">
      <c r="A283" s="113"/>
      <c r="B283" s="129"/>
      <c r="C283" s="126"/>
      <c r="D283" s="47" t="s">
        <v>19</v>
      </c>
      <c r="E283" s="48">
        <f t="shared" si="14"/>
        <v>11737895.34</v>
      </c>
      <c r="F283" s="48">
        <f t="shared" si="14"/>
        <v>851864.29</v>
      </c>
      <c r="G283" s="51">
        <f>F283/E283*100</f>
        <v>7.257385292038224</v>
      </c>
      <c r="H283" s="85"/>
      <c r="I283" s="35"/>
      <c r="J283" s="2"/>
      <c r="K283" s="18"/>
      <c r="L283" s="14"/>
    </row>
    <row r="284" spans="1:12" ht="16.5" customHeight="1" thickBot="1">
      <c r="A284" s="114"/>
      <c r="B284" s="130"/>
      <c r="C284" s="127"/>
      <c r="D284" s="49" t="s">
        <v>21</v>
      </c>
      <c r="E284" s="50">
        <f t="shared" si="14"/>
        <v>121826212.57000001</v>
      </c>
      <c r="F284" s="50">
        <f t="shared" si="14"/>
        <v>68409785.97000001</v>
      </c>
      <c r="G284" s="52">
        <f>F284/E284*100</f>
        <v>56.153585116743656</v>
      </c>
      <c r="H284" s="124"/>
      <c r="I284" s="35"/>
      <c r="K284" s="17"/>
      <c r="L284" s="14"/>
    </row>
    <row r="285" spans="1:12" ht="15" customHeight="1">
      <c r="A285" s="28"/>
      <c r="B285" s="41"/>
      <c r="C285" s="28"/>
      <c r="D285" s="29"/>
      <c r="E285" s="7"/>
      <c r="F285" s="7"/>
      <c r="G285" s="42"/>
      <c r="H285" s="35"/>
      <c r="I285" s="35"/>
      <c r="K285" s="14"/>
      <c r="L285" s="14"/>
    </row>
    <row r="286" spans="1:12" ht="15" customHeight="1">
      <c r="A286" s="28"/>
      <c r="B286" s="41"/>
      <c r="C286" s="28"/>
      <c r="D286" s="29"/>
      <c r="E286" s="7"/>
      <c r="F286" s="7"/>
      <c r="G286" s="42"/>
      <c r="H286" s="35"/>
      <c r="I286" s="35"/>
      <c r="K286" s="14"/>
      <c r="L286" s="14"/>
    </row>
    <row r="287" spans="6:9" ht="15" customHeight="1">
      <c r="F287" s="2"/>
      <c r="G287" s="2"/>
      <c r="H287" s="43"/>
      <c r="I287" s="43"/>
    </row>
    <row r="288" spans="6:9" ht="15" customHeight="1">
      <c r="F288" s="2"/>
      <c r="G288" s="2"/>
      <c r="H288" s="43"/>
      <c r="I288" s="43"/>
    </row>
    <row r="289" spans="6:9" ht="15" customHeight="1">
      <c r="F289" s="2"/>
      <c r="G289" s="2"/>
      <c r="H289" s="43"/>
      <c r="I289" s="43"/>
    </row>
    <row r="290" spans="6:9" ht="15" customHeight="1">
      <c r="F290" s="2"/>
      <c r="G290" s="2"/>
      <c r="H290" s="43"/>
      <c r="I290" s="43"/>
    </row>
    <row r="291" spans="6:9" ht="15" customHeight="1">
      <c r="F291" s="2"/>
      <c r="G291" s="2"/>
      <c r="H291" s="43"/>
      <c r="I291" s="43"/>
    </row>
    <row r="292" spans="6:9" ht="15" customHeight="1">
      <c r="F292" s="2"/>
      <c r="G292" s="2"/>
      <c r="H292" s="43"/>
      <c r="I292" s="43"/>
    </row>
    <row r="293" spans="6:9" ht="15" customHeight="1">
      <c r="F293" s="2"/>
      <c r="G293" s="2"/>
      <c r="H293" s="43"/>
      <c r="I293" s="43"/>
    </row>
    <row r="294" spans="6:9" ht="15" customHeight="1">
      <c r="F294" s="2"/>
      <c r="G294" s="2"/>
      <c r="H294" s="43"/>
      <c r="I294" s="43"/>
    </row>
    <row r="295" spans="6:9" ht="15" customHeight="1">
      <c r="F295" s="2"/>
      <c r="G295" s="2"/>
      <c r="H295" s="43"/>
      <c r="I295" s="43"/>
    </row>
    <row r="296" spans="6:9" ht="15" customHeight="1">
      <c r="F296" s="2"/>
      <c r="G296" s="2"/>
      <c r="H296" s="43"/>
      <c r="I296" s="43"/>
    </row>
    <row r="297" spans="6:9" ht="15" customHeight="1">
      <c r="F297" s="2"/>
      <c r="G297" s="2"/>
      <c r="H297" s="43"/>
      <c r="I297" s="43"/>
    </row>
    <row r="298" spans="6:9" ht="15" customHeight="1">
      <c r="F298" s="2"/>
      <c r="G298" s="2"/>
      <c r="H298" s="43"/>
      <c r="I298" s="43"/>
    </row>
    <row r="299" spans="6:9" ht="15" customHeight="1">
      <c r="F299" s="2"/>
      <c r="G299" s="2"/>
      <c r="H299" s="43"/>
      <c r="I299" s="43"/>
    </row>
    <row r="300" spans="6:9" ht="15" customHeight="1">
      <c r="F300" s="2"/>
      <c r="G300" s="2"/>
      <c r="H300" s="43"/>
      <c r="I300" s="43"/>
    </row>
    <row r="301" spans="6:9" ht="15" customHeight="1">
      <c r="F301" s="2"/>
      <c r="G301" s="2"/>
      <c r="H301" s="43"/>
      <c r="I301" s="43"/>
    </row>
    <row r="302" spans="6:9" ht="15" customHeight="1">
      <c r="F302" s="2"/>
      <c r="G302" s="2"/>
      <c r="H302" s="43"/>
      <c r="I302" s="43"/>
    </row>
    <row r="303" spans="6:9" ht="15" customHeight="1">
      <c r="F303" s="2"/>
      <c r="G303" s="2"/>
      <c r="H303" s="43"/>
      <c r="I303" s="43"/>
    </row>
    <row r="304" spans="6:9" ht="15" customHeight="1">
      <c r="F304" s="2"/>
      <c r="G304" s="2"/>
      <c r="H304" s="43"/>
      <c r="I304" s="43"/>
    </row>
    <row r="305" spans="6:9" ht="15" customHeight="1">
      <c r="F305" s="2"/>
      <c r="G305" s="2"/>
      <c r="H305" s="43"/>
      <c r="I305" s="43"/>
    </row>
    <row r="306" spans="6:9" ht="15" customHeight="1">
      <c r="F306" s="2"/>
      <c r="G306" s="2"/>
      <c r="H306" s="43"/>
      <c r="I306" s="43"/>
    </row>
    <row r="307" spans="6:9" ht="15" customHeight="1">
      <c r="F307" s="2"/>
      <c r="G307" s="2"/>
      <c r="H307" s="43"/>
      <c r="I307" s="43"/>
    </row>
    <row r="308" spans="6:9" ht="15" customHeight="1">
      <c r="F308" s="2"/>
      <c r="G308" s="2"/>
      <c r="H308" s="43"/>
      <c r="I308" s="43"/>
    </row>
    <row r="309" spans="6:9" ht="15" customHeight="1">
      <c r="F309" s="2"/>
      <c r="G309" s="2"/>
      <c r="H309" s="43"/>
      <c r="I309" s="43"/>
    </row>
    <row r="310" spans="6:9" ht="15" customHeight="1">
      <c r="F310" s="2"/>
      <c r="G310" s="2"/>
      <c r="H310" s="43"/>
      <c r="I310" s="43"/>
    </row>
    <row r="311" spans="6:9" ht="15" customHeight="1">
      <c r="F311" s="2"/>
      <c r="G311" s="2"/>
      <c r="H311" s="43"/>
      <c r="I311" s="43"/>
    </row>
    <row r="312" spans="6:9" ht="15" customHeight="1">
      <c r="F312" s="2"/>
      <c r="G312" s="2"/>
      <c r="H312" s="43"/>
      <c r="I312" s="43"/>
    </row>
    <row r="313" spans="6:9" ht="15" customHeight="1">
      <c r="F313" s="2"/>
      <c r="G313" s="2"/>
      <c r="H313" s="43"/>
      <c r="I313" s="43"/>
    </row>
    <row r="314" spans="6:9" ht="15" customHeight="1">
      <c r="F314" s="2"/>
      <c r="G314" s="2"/>
      <c r="H314" s="43"/>
      <c r="I314" s="43"/>
    </row>
    <row r="315" spans="6:9" ht="15" customHeight="1">
      <c r="F315" s="2"/>
      <c r="G315" s="2"/>
      <c r="H315" s="43"/>
      <c r="I315" s="43"/>
    </row>
    <row r="316" spans="6:9" ht="15" customHeight="1">
      <c r="F316" s="2"/>
      <c r="G316" s="2"/>
      <c r="H316" s="43"/>
      <c r="I316" s="43"/>
    </row>
    <row r="317" spans="6:9" ht="15" customHeight="1">
      <c r="F317" s="2"/>
      <c r="G317" s="2"/>
      <c r="H317" s="43"/>
      <c r="I317" s="43"/>
    </row>
    <row r="318" spans="6:9" ht="15" customHeight="1">
      <c r="F318" s="2"/>
      <c r="G318" s="2"/>
      <c r="H318" s="43"/>
      <c r="I318" s="43"/>
    </row>
    <row r="319" spans="6:9" ht="15" customHeight="1">
      <c r="F319" s="2"/>
      <c r="G319" s="2"/>
      <c r="H319" s="43"/>
      <c r="I319" s="43"/>
    </row>
    <row r="320" spans="6:9" ht="15" customHeight="1">
      <c r="F320" s="2"/>
      <c r="G320" s="2"/>
      <c r="H320" s="43"/>
      <c r="I320" s="43"/>
    </row>
    <row r="321" spans="6:9" ht="15" customHeight="1">
      <c r="F321" s="2"/>
      <c r="G321" s="2"/>
      <c r="H321" s="43"/>
      <c r="I321" s="43"/>
    </row>
    <row r="322" spans="6:9" ht="15" customHeight="1">
      <c r="F322" s="2"/>
      <c r="G322" s="2"/>
      <c r="H322" s="43"/>
      <c r="I322" s="43"/>
    </row>
    <row r="323" spans="8:9" ht="15" customHeight="1">
      <c r="H323" s="43"/>
      <c r="I323" s="43"/>
    </row>
    <row r="324" spans="8:9" ht="15" customHeight="1">
      <c r="H324" s="43"/>
      <c r="I324" s="43"/>
    </row>
    <row r="325" spans="8:9" ht="15" customHeight="1">
      <c r="H325" s="43"/>
      <c r="I325" s="43"/>
    </row>
    <row r="326" spans="8:9" ht="15" customHeight="1">
      <c r="H326" s="43"/>
      <c r="I326" s="43"/>
    </row>
    <row r="327" spans="8:9" ht="15" customHeight="1">
      <c r="H327" s="43"/>
      <c r="I327" s="43"/>
    </row>
    <row r="328" spans="8:9" ht="15" customHeight="1">
      <c r="H328" s="43"/>
      <c r="I328" s="43"/>
    </row>
    <row r="329" spans="8:9" ht="15" customHeight="1">
      <c r="H329" s="43"/>
      <c r="I329" s="43"/>
    </row>
    <row r="330" spans="8:9" ht="15" customHeight="1">
      <c r="H330" s="43"/>
      <c r="I330" s="43"/>
    </row>
    <row r="331" spans="8:9" ht="15" customHeight="1">
      <c r="H331" s="43"/>
      <c r="I331" s="43"/>
    </row>
    <row r="332" spans="8:9" ht="15" customHeight="1">
      <c r="H332" s="43"/>
      <c r="I332" s="43"/>
    </row>
    <row r="333" spans="8:9" ht="15.75">
      <c r="H333" s="43"/>
      <c r="I333" s="43"/>
    </row>
    <row r="334" spans="8:9" ht="15.75">
      <c r="H334" s="43"/>
      <c r="I334" s="43"/>
    </row>
    <row r="335" spans="8:9" ht="15.75">
      <c r="H335" s="43"/>
      <c r="I335" s="43"/>
    </row>
    <row r="336" spans="8:9" ht="15.75">
      <c r="H336" s="43"/>
      <c r="I336" s="43"/>
    </row>
    <row r="337" spans="8:9" ht="15.75">
      <c r="H337" s="43"/>
      <c r="I337" s="43"/>
    </row>
    <row r="338" spans="8:9" ht="15.75">
      <c r="H338" s="43"/>
      <c r="I338" s="43"/>
    </row>
    <row r="339" spans="8:9" ht="15.75">
      <c r="H339" s="43"/>
      <c r="I339" s="43"/>
    </row>
    <row r="340" spans="8:9" ht="15.75">
      <c r="H340" s="43"/>
      <c r="I340" s="43"/>
    </row>
    <row r="341" spans="8:9" ht="15.75">
      <c r="H341" s="43"/>
      <c r="I341" s="43"/>
    </row>
    <row r="342" spans="8:9" ht="15.75">
      <c r="H342" s="43"/>
      <c r="I342" s="43"/>
    </row>
    <row r="343" spans="8:9" ht="15.75">
      <c r="H343" s="43"/>
      <c r="I343" s="43"/>
    </row>
    <row r="344" spans="8:9" ht="15.75">
      <c r="H344" s="43"/>
      <c r="I344" s="43"/>
    </row>
    <row r="345" spans="8:9" ht="15.75">
      <c r="H345" s="43"/>
      <c r="I345" s="43"/>
    </row>
    <row r="346" spans="8:9" ht="15.75">
      <c r="H346" s="43"/>
      <c r="I346" s="43"/>
    </row>
    <row r="347" spans="8:9" ht="15.75">
      <c r="H347" s="43"/>
      <c r="I347" s="43"/>
    </row>
    <row r="348" spans="8:9" ht="15.75">
      <c r="H348" s="43"/>
      <c r="I348" s="43"/>
    </row>
    <row r="349" spans="8:9" ht="15.75">
      <c r="H349" s="43"/>
      <c r="I349" s="43"/>
    </row>
    <row r="350" spans="8:9" ht="15.75">
      <c r="H350" s="43"/>
      <c r="I350" s="43"/>
    </row>
    <row r="351" spans="8:9" ht="15.75">
      <c r="H351" s="43"/>
      <c r="I351" s="43"/>
    </row>
    <row r="352" spans="8:9" ht="15.75">
      <c r="H352" s="43"/>
      <c r="I352" s="43"/>
    </row>
    <row r="353" spans="8:9" ht="15.75">
      <c r="H353" s="43"/>
      <c r="I353" s="43"/>
    </row>
    <row r="354" spans="8:9" ht="15.75">
      <c r="H354" s="43"/>
      <c r="I354" s="43"/>
    </row>
    <row r="355" spans="8:9" ht="15.75">
      <c r="H355" s="43"/>
      <c r="I355" s="43"/>
    </row>
    <row r="356" spans="8:9" ht="15.75">
      <c r="H356" s="43"/>
      <c r="I356" s="43"/>
    </row>
    <row r="357" spans="8:9" ht="15.75">
      <c r="H357" s="43"/>
      <c r="I357" s="43"/>
    </row>
    <row r="358" spans="8:9" ht="15.75">
      <c r="H358" s="43"/>
      <c r="I358" s="43"/>
    </row>
    <row r="359" spans="8:9" ht="15.75">
      <c r="H359" s="43"/>
      <c r="I359" s="43"/>
    </row>
    <row r="360" spans="8:9" ht="15.75">
      <c r="H360" s="43"/>
      <c r="I360" s="43"/>
    </row>
    <row r="361" spans="8:9" ht="15.75">
      <c r="H361" s="43"/>
      <c r="I361" s="43"/>
    </row>
    <row r="362" spans="8:9" ht="15.75">
      <c r="H362" s="43"/>
      <c r="I362" s="43"/>
    </row>
    <row r="363" spans="8:9" ht="15.75">
      <c r="H363" s="43"/>
      <c r="I363" s="43"/>
    </row>
    <row r="364" spans="8:9" ht="15.75">
      <c r="H364" s="43"/>
      <c r="I364" s="43"/>
    </row>
    <row r="365" spans="8:9" ht="15.75">
      <c r="H365" s="43"/>
      <c r="I365" s="43"/>
    </row>
    <row r="366" spans="8:9" ht="15.75">
      <c r="H366" s="43"/>
      <c r="I366" s="43"/>
    </row>
    <row r="367" spans="8:9" ht="15.75">
      <c r="H367" s="43"/>
      <c r="I367" s="43"/>
    </row>
    <row r="368" spans="8:9" ht="15.75">
      <c r="H368" s="43"/>
      <c r="I368" s="43"/>
    </row>
    <row r="369" spans="8:9" ht="15.75">
      <c r="H369" s="43"/>
      <c r="I369" s="43"/>
    </row>
    <row r="370" spans="8:9" ht="15.75">
      <c r="H370" s="43"/>
      <c r="I370" s="43"/>
    </row>
    <row r="371" spans="8:9" ht="15.75">
      <c r="H371" s="43"/>
      <c r="I371" s="43"/>
    </row>
    <row r="372" spans="8:9" ht="15.75">
      <c r="H372" s="43"/>
      <c r="I372" s="43"/>
    </row>
    <row r="373" spans="8:9" ht="15.75">
      <c r="H373" s="43"/>
      <c r="I373" s="43"/>
    </row>
    <row r="374" spans="8:9" ht="15.75">
      <c r="H374" s="43"/>
      <c r="I374" s="43"/>
    </row>
    <row r="375" spans="8:9" ht="15.75">
      <c r="H375" s="43"/>
      <c r="I375" s="43"/>
    </row>
    <row r="376" spans="8:9" ht="15.75">
      <c r="H376" s="43"/>
      <c r="I376" s="43"/>
    </row>
    <row r="377" spans="8:9" ht="15.75">
      <c r="H377" s="43"/>
      <c r="I377" s="43"/>
    </row>
    <row r="378" spans="8:9" ht="15.75">
      <c r="H378" s="43"/>
      <c r="I378" s="43"/>
    </row>
    <row r="379" spans="8:9" ht="15.75">
      <c r="H379" s="43"/>
      <c r="I379" s="43"/>
    </row>
    <row r="380" spans="8:9" ht="15.75">
      <c r="H380" s="43"/>
      <c r="I380" s="43"/>
    </row>
    <row r="381" spans="8:9" ht="15.75">
      <c r="H381" s="43"/>
      <c r="I381" s="43"/>
    </row>
    <row r="382" spans="8:9" ht="15.75">
      <c r="H382" s="43"/>
      <c r="I382" s="43"/>
    </row>
    <row r="383" spans="8:9" ht="15.75">
      <c r="H383" s="43"/>
      <c r="I383" s="43"/>
    </row>
    <row r="384" spans="8:9" ht="15.75">
      <c r="H384" s="43"/>
      <c r="I384" s="43"/>
    </row>
    <row r="385" spans="8:9" ht="15.75">
      <c r="H385" s="43"/>
      <c r="I385" s="43"/>
    </row>
    <row r="386" spans="8:9" ht="15.75">
      <c r="H386" s="43"/>
      <c r="I386" s="43"/>
    </row>
    <row r="387" spans="8:9" ht="15.75">
      <c r="H387" s="43"/>
      <c r="I387" s="43"/>
    </row>
    <row r="388" spans="8:9" ht="15.75">
      <c r="H388" s="43"/>
      <c r="I388" s="43"/>
    </row>
    <row r="389" spans="8:9" ht="15.75">
      <c r="H389" s="43"/>
      <c r="I389" s="43"/>
    </row>
    <row r="390" spans="8:9" ht="15.75">
      <c r="H390" s="43"/>
      <c r="I390" s="43"/>
    </row>
    <row r="391" spans="8:9" ht="15.75">
      <c r="H391" s="43"/>
      <c r="I391" s="43"/>
    </row>
    <row r="392" spans="8:9" ht="15.75">
      <c r="H392" s="43"/>
      <c r="I392" s="43"/>
    </row>
    <row r="393" spans="8:9" ht="15.75">
      <c r="H393" s="43"/>
      <c r="I393" s="43"/>
    </row>
    <row r="394" spans="8:9" ht="15.75">
      <c r="H394" s="43"/>
      <c r="I394" s="43"/>
    </row>
    <row r="395" spans="8:9" ht="15.75">
      <c r="H395" s="43"/>
      <c r="I395" s="43"/>
    </row>
    <row r="396" spans="8:9" ht="15.75">
      <c r="H396" s="43"/>
      <c r="I396" s="43"/>
    </row>
    <row r="397" spans="8:9" ht="15.75">
      <c r="H397" s="43"/>
      <c r="I397" s="43"/>
    </row>
    <row r="398" spans="8:9" ht="15.75">
      <c r="H398" s="43"/>
      <c r="I398" s="43"/>
    </row>
    <row r="399" spans="8:9" ht="15.75">
      <c r="H399" s="43"/>
      <c r="I399" s="43"/>
    </row>
    <row r="400" spans="8:9" ht="15.75">
      <c r="H400" s="43"/>
      <c r="I400" s="43"/>
    </row>
    <row r="401" spans="8:9" ht="15.75">
      <c r="H401" s="43"/>
      <c r="I401" s="43"/>
    </row>
    <row r="402" spans="8:9" ht="15.75">
      <c r="H402" s="43"/>
      <c r="I402" s="43"/>
    </row>
    <row r="403" spans="8:9" ht="15.75">
      <c r="H403" s="43"/>
      <c r="I403" s="43"/>
    </row>
    <row r="404" spans="8:9" ht="15.75">
      <c r="H404" s="43"/>
      <c r="I404" s="43"/>
    </row>
    <row r="405" spans="8:9" ht="15.75">
      <c r="H405" s="43"/>
      <c r="I405" s="43"/>
    </row>
    <row r="406" spans="8:9" ht="15.75">
      <c r="H406" s="43"/>
      <c r="I406" s="43"/>
    </row>
    <row r="407" spans="8:9" ht="15.75">
      <c r="H407" s="43"/>
      <c r="I407" s="43"/>
    </row>
    <row r="408" spans="8:9" ht="15.75">
      <c r="H408" s="43"/>
      <c r="I408" s="43"/>
    </row>
    <row r="409" spans="8:9" ht="15.75">
      <c r="H409" s="43"/>
      <c r="I409" s="43"/>
    </row>
    <row r="410" spans="8:9" ht="15.75">
      <c r="H410" s="43"/>
      <c r="I410" s="43"/>
    </row>
    <row r="411" spans="8:9" ht="15.75">
      <c r="H411" s="43"/>
      <c r="I411" s="43"/>
    </row>
    <row r="412" spans="8:9" ht="15.75">
      <c r="H412" s="43"/>
      <c r="I412" s="43"/>
    </row>
    <row r="413" spans="8:9" ht="15.75">
      <c r="H413" s="43"/>
      <c r="I413" s="43"/>
    </row>
    <row r="414" spans="8:9" ht="15.75">
      <c r="H414" s="43"/>
      <c r="I414" s="43"/>
    </row>
    <row r="415" spans="8:9" ht="15.75">
      <c r="H415" s="43"/>
      <c r="I415" s="43"/>
    </row>
    <row r="416" spans="8:9" ht="15.75">
      <c r="H416" s="43"/>
      <c r="I416" s="43"/>
    </row>
    <row r="417" spans="8:9" ht="15.75">
      <c r="H417" s="43"/>
      <c r="I417" s="43"/>
    </row>
  </sheetData>
  <sheetProtection/>
  <mergeCells count="197">
    <mergeCell ref="A245:A249"/>
    <mergeCell ref="A250:A254"/>
    <mergeCell ref="A255:A259"/>
    <mergeCell ref="A260:A264"/>
    <mergeCell ref="A265:A269"/>
    <mergeCell ref="A270:A274"/>
    <mergeCell ref="A275:A279"/>
    <mergeCell ref="A215:A219"/>
    <mergeCell ref="A220:A224"/>
    <mergeCell ref="A225:A229"/>
    <mergeCell ref="A230:A234"/>
    <mergeCell ref="A240:A244"/>
    <mergeCell ref="A190:A194"/>
    <mergeCell ref="A195:A199"/>
    <mergeCell ref="A130:A134"/>
    <mergeCell ref="A135:A139"/>
    <mergeCell ref="A140:A144"/>
    <mergeCell ref="A145:A149"/>
    <mergeCell ref="A150:A154"/>
    <mergeCell ref="A155:A159"/>
    <mergeCell ref="A160:A164"/>
    <mergeCell ref="A175:A179"/>
    <mergeCell ref="B130:B134"/>
    <mergeCell ref="B135:B139"/>
    <mergeCell ref="B140:B144"/>
    <mergeCell ref="B145:B149"/>
    <mergeCell ref="B185:B189"/>
    <mergeCell ref="B155:B159"/>
    <mergeCell ref="B170:B174"/>
    <mergeCell ref="B175:B179"/>
    <mergeCell ref="B150:B154"/>
    <mergeCell ref="A185:A189"/>
    <mergeCell ref="B280:B284"/>
    <mergeCell ref="B230:B234"/>
    <mergeCell ref="H270:H274"/>
    <mergeCell ref="H245:H249"/>
    <mergeCell ref="H240:H244"/>
    <mergeCell ref="H230:H234"/>
    <mergeCell ref="H225:H229"/>
    <mergeCell ref="B270:B274"/>
    <mergeCell ref="H195:H199"/>
    <mergeCell ref="K270:K273"/>
    <mergeCell ref="H255:H259"/>
    <mergeCell ref="H95:H99"/>
    <mergeCell ref="H100:H104"/>
    <mergeCell ref="H105:H109"/>
    <mergeCell ref="H280:H284"/>
    <mergeCell ref="C210:C214"/>
    <mergeCell ref="C235:C239"/>
    <mergeCell ref="C280:C284"/>
    <mergeCell ref="H210:H214"/>
    <mergeCell ref="H235:H239"/>
    <mergeCell ref="H220:H224"/>
    <mergeCell ref="H190:H194"/>
    <mergeCell ref="H150:H154"/>
    <mergeCell ref="C80:C84"/>
    <mergeCell ref="H130:H134"/>
    <mergeCell ref="B165:B169"/>
    <mergeCell ref="H110:H114"/>
    <mergeCell ref="H115:H119"/>
    <mergeCell ref="C125:C129"/>
    <mergeCell ref="B120:B124"/>
    <mergeCell ref="B115:B119"/>
    <mergeCell ref="H120:H124"/>
    <mergeCell ref="H145:H149"/>
    <mergeCell ref="H160:H164"/>
    <mergeCell ref="H165:H169"/>
    <mergeCell ref="C165:C169"/>
    <mergeCell ref="H125:H129"/>
    <mergeCell ref="B125:B129"/>
    <mergeCell ref="B110:B114"/>
    <mergeCell ref="C20:C24"/>
    <mergeCell ref="B20:B24"/>
    <mergeCell ref="A40:A44"/>
    <mergeCell ref="A35:A39"/>
    <mergeCell ref="A25:A29"/>
    <mergeCell ref="A30:A34"/>
    <mergeCell ref="A55:A59"/>
    <mergeCell ref="B55:B59"/>
    <mergeCell ref="H60:H64"/>
    <mergeCell ref="B15:B19"/>
    <mergeCell ref="C45:C49"/>
    <mergeCell ref="H40:H44"/>
    <mergeCell ref="B40:B44"/>
    <mergeCell ref="B45:B49"/>
    <mergeCell ref="H45:H49"/>
    <mergeCell ref="A280:A284"/>
    <mergeCell ref="B180:B184"/>
    <mergeCell ref="B250:B254"/>
    <mergeCell ref="B255:B259"/>
    <mergeCell ref="B260:B264"/>
    <mergeCell ref="B265:B269"/>
    <mergeCell ref="B240:B244"/>
    <mergeCell ref="B245:B249"/>
    <mergeCell ref="B275:B279"/>
    <mergeCell ref="A205:A209"/>
    <mergeCell ref="A235:A239"/>
    <mergeCell ref="A210:A214"/>
    <mergeCell ref="A180:A184"/>
    <mergeCell ref="A200:A204"/>
    <mergeCell ref="B190:B194"/>
    <mergeCell ref="B210:B214"/>
    <mergeCell ref="B235:B239"/>
    <mergeCell ref="A50:A54"/>
    <mergeCell ref="H10:H14"/>
    <mergeCell ref="H2:H3"/>
    <mergeCell ref="B60:B64"/>
    <mergeCell ref="C5:C9"/>
    <mergeCell ref="H15:H19"/>
    <mergeCell ref="H25:H29"/>
    <mergeCell ref="H30:H34"/>
    <mergeCell ref="A170:A174"/>
    <mergeCell ref="A80:A84"/>
    <mergeCell ref="A125:A129"/>
    <mergeCell ref="A165:A169"/>
    <mergeCell ref="H20:H24"/>
    <mergeCell ref="H35:H39"/>
    <mergeCell ref="C50:C54"/>
    <mergeCell ref="C55:C59"/>
    <mergeCell ref="H55:H59"/>
    <mergeCell ref="H50:H54"/>
    <mergeCell ref="H75:H79"/>
    <mergeCell ref="H80:H84"/>
    <mergeCell ref="H85:H89"/>
    <mergeCell ref="H70:H74"/>
    <mergeCell ref="H65:H69"/>
    <mergeCell ref="A45:A49"/>
    <mergeCell ref="B10:B14"/>
    <mergeCell ref="A1:H1"/>
    <mergeCell ref="H5:H9"/>
    <mergeCell ref="A2:A3"/>
    <mergeCell ref="B2:B3"/>
    <mergeCell ref="C2:C3"/>
    <mergeCell ref="D2:F2"/>
    <mergeCell ref="B5:B9"/>
    <mergeCell ref="G2:G3"/>
    <mergeCell ref="A5:A9"/>
    <mergeCell ref="B65:B69"/>
    <mergeCell ref="B70:B74"/>
    <mergeCell ref="B75:B79"/>
    <mergeCell ref="B105:B109"/>
    <mergeCell ref="B95:B99"/>
    <mergeCell ref="B85:B89"/>
    <mergeCell ref="B80:B84"/>
    <mergeCell ref="B100:B104"/>
    <mergeCell ref="A20:A24"/>
    <mergeCell ref="B25:B29"/>
    <mergeCell ref="B30:B34"/>
    <mergeCell ref="B35:B39"/>
    <mergeCell ref="B50:B54"/>
    <mergeCell ref="H275:H279"/>
    <mergeCell ref="H250:H254"/>
    <mergeCell ref="H265:H269"/>
    <mergeCell ref="H260:H264"/>
    <mergeCell ref="J181:K182"/>
    <mergeCell ref="K205:K209"/>
    <mergeCell ref="M239:N239"/>
    <mergeCell ref="B160:B164"/>
    <mergeCell ref="H200:H204"/>
    <mergeCell ref="H205:H209"/>
    <mergeCell ref="B225:B229"/>
    <mergeCell ref="B195:B199"/>
    <mergeCell ref="C180:C184"/>
    <mergeCell ref="C175:C179"/>
    <mergeCell ref="H175:H179"/>
    <mergeCell ref="C170:C174"/>
    <mergeCell ref="H185:H189"/>
    <mergeCell ref="B200:B204"/>
    <mergeCell ref="H170:H174"/>
    <mergeCell ref="H180:H184"/>
    <mergeCell ref="B215:B219"/>
    <mergeCell ref="H215:H219"/>
    <mergeCell ref="B220:B224"/>
    <mergeCell ref="B205:B209"/>
    <mergeCell ref="L86:L89"/>
    <mergeCell ref="J129:K130"/>
    <mergeCell ref="J134:K135"/>
    <mergeCell ref="J149:K150"/>
    <mergeCell ref="H155:H159"/>
    <mergeCell ref="A100:A104"/>
    <mergeCell ref="A105:A109"/>
    <mergeCell ref="A110:A114"/>
    <mergeCell ref="A115:A119"/>
    <mergeCell ref="A120:A124"/>
    <mergeCell ref="H90:H94"/>
    <mergeCell ref="B90:B94"/>
    <mergeCell ref="H135:H139"/>
    <mergeCell ref="H140:H144"/>
    <mergeCell ref="A10:A14"/>
    <mergeCell ref="A15:A19"/>
    <mergeCell ref="A60:A64"/>
    <mergeCell ref="A65:A69"/>
    <mergeCell ref="A70:A74"/>
    <mergeCell ref="A75:A79"/>
    <mergeCell ref="A85:A89"/>
    <mergeCell ref="A90:A94"/>
    <mergeCell ref="A95:A99"/>
  </mergeCells>
  <printOptions/>
  <pageMargins left="0" right="0" top="0.35433070866141736" bottom="0.2362204724409449" header="0.6299212598425197" footer="0.275590551181102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Oksana_d</dc:creator>
  <cp:keywords/>
  <dc:description/>
  <cp:lastModifiedBy>Полянина Александра Александровна</cp:lastModifiedBy>
  <cp:lastPrinted>2017-07-28T09:32:17Z</cp:lastPrinted>
  <dcterms:created xsi:type="dcterms:W3CDTF">2009-02-17T08:54:58Z</dcterms:created>
  <dcterms:modified xsi:type="dcterms:W3CDTF">2017-07-28T10:02:35Z</dcterms:modified>
  <cp:category/>
  <cp:version/>
  <cp:contentType/>
  <cp:contentStatus/>
</cp:coreProperties>
</file>